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rbavac\Desktop\"/>
    </mc:Choice>
  </mc:AlternateContent>
  <xr:revisionPtr revIDLastSave="0" documentId="13_ncr:1_{1E3A27FF-9A18-4EB5-871E-FD0AC6810D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7" i="1" l="1"/>
  <c r="H157" i="1"/>
  <c r="J157" i="1" s="1"/>
  <c r="K156" i="1"/>
  <c r="K155" i="1" s="1"/>
  <c r="G156" i="1"/>
  <c r="G155" i="1" s="1"/>
  <c r="F156" i="1"/>
  <c r="F155" i="1" s="1"/>
  <c r="E156" i="1"/>
  <c r="D156" i="1"/>
  <c r="D155" i="1"/>
  <c r="H153" i="1"/>
  <c r="H152" i="1"/>
  <c r="I152" i="1" s="1"/>
  <c r="J151" i="1"/>
  <c r="H151" i="1"/>
  <c r="I151" i="1" s="1"/>
  <c r="H150" i="1"/>
  <c r="J150" i="1" s="1"/>
  <c r="K149" i="1"/>
  <c r="G149" i="1"/>
  <c r="F149" i="1"/>
  <c r="F145" i="1" s="1"/>
  <c r="E149" i="1"/>
  <c r="D149" i="1"/>
  <c r="H147" i="1"/>
  <c r="K146" i="1"/>
  <c r="G146" i="1"/>
  <c r="H146" i="1" s="1"/>
  <c r="F146" i="1"/>
  <c r="E146" i="1"/>
  <c r="D146" i="1"/>
  <c r="D145" i="1" s="1"/>
  <c r="H143" i="1"/>
  <c r="I143" i="1" s="1"/>
  <c r="K142" i="1"/>
  <c r="K141" i="1" s="1"/>
  <c r="G142" i="1"/>
  <c r="G141" i="1" s="1"/>
  <c r="F142" i="1"/>
  <c r="E142" i="1"/>
  <c r="D142" i="1"/>
  <c r="F141" i="1"/>
  <c r="E141" i="1"/>
  <c r="D141" i="1"/>
  <c r="H139" i="1"/>
  <c r="I139" i="1" s="1"/>
  <c r="H138" i="1"/>
  <c r="J138" i="1" s="1"/>
  <c r="H137" i="1"/>
  <c r="J136" i="1"/>
  <c r="I136" i="1"/>
  <c r="H136" i="1"/>
  <c r="K135" i="1"/>
  <c r="G135" i="1"/>
  <c r="F135" i="1"/>
  <c r="E135" i="1"/>
  <c r="D135" i="1"/>
  <c r="H133" i="1"/>
  <c r="I133" i="1" s="1"/>
  <c r="K132" i="1"/>
  <c r="G132" i="1"/>
  <c r="F132" i="1"/>
  <c r="F131" i="1" s="1"/>
  <c r="E132" i="1"/>
  <c r="D132" i="1"/>
  <c r="D131" i="1" s="1"/>
  <c r="H129" i="1"/>
  <c r="J129" i="1" s="1"/>
  <c r="K128" i="1"/>
  <c r="K127" i="1" s="1"/>
  <c r="G128" i="1"/>
  <c r="G127" i="1" s="1"/>
  <c r="F128" i="1"/>
  <c r="E128" i="1"/>
  <c r="D128" i="1"/>
  <c r="D127" i="1" s="1"/>
  <c r="F127" i="1"/>
  <c r="H125" i="1"/>
  <c r="H124" i="1"/>
  <c r="J124" i="1" s="1"/>
  <c r="H123" i="1"/>
  <c r="I123" i="1" s="1"/>
  <c r="H122" i="1"/>
  <c r="J122" i="1" s="1"/>
  <c r="H121" i="1"/>
  <c r="K120" i="1"/>
  <c r="G120" i="1"/>
  <c r="F120" i="1"/>
  <c r="E120" i="1"/>
  <c r="H120" i="1" s="1"/>
  <c r="D120" i="1"/>
  <c r="J118" i="1"/>
  <c r="I118" i="1"/>
  <c r="H118" i="1"/>
  <c r="H117" i="1"/>
  <c r="I117" i="1" s="1"/>
  <c r="H116" i="1"/>
  <c r="J116" i="1" s="1"/>
  <c r="H115" i="1"/>
  <c r="K114" i="1"/>
  <c r="G114" i="1"/>
  <c r="F114" i="1"/>
  <c r="E114" i="1"/>
  <c r="H114" i="1" s="1"/>
  <c r="D114" i="1"/>
  <c r="H112" i="1"/>
  <c r="J112" i="1" s="1"/>
  <c r="J111" i="1"/>
  <c r="H111" i="1"/>
  <c r="I111" i="1" s="1"/>
  <c r="H110" i="1"/>
  <c r="J110" i="1" s="1"/>
  <c r="H109" i="1"/>
  <c r="H108" i="1"/>
  <c r="J108" i="1" s="1"/>
  <c r="J107" i="1"/>
  <c r="H107" i="1"/>
  <c r="I107" i="1" s="1"/>
  <c r="H106" i="1"/>
  <c r="J106" i="1" s="1"/>
  <c r="H105" i="1"/>
  <c r="H104" i="1"/>
  <c r="J104" i="1" s="1"/>
  <c r="K103" i="1"/>
  <c r="G103" i="1"/>
  <c r="F103" i="1"/>
  <c r="E103" i="1"/>
  <c r="D103" i="1"/>
  <c r="H101" i="1"/>
  <c r="I101" i="1" s="1"/>
  <c r="H100" i="1"/>
  <c r="J100" i="1" s="1"/>
  <c r="H99" i="1"/>
  <c r="H98" i="1"/>
  <c r="J98" i="1" s="1"/>
  <c r="K97" i="1"/>
  <c r="G97" i="1"/>
  <c r="F97" i="1"/>
  <c r="E97" i="1"/>
  <c r="H97" i="1" s="1"/>
  <c r="D97" i="1"/>
  <c r="H95" i="1"/>
  <c r="I95" i="1" s="1"/>
  <c r="I94" i="1"/>
  <c r="H94" i="1"/>
  <c r="J94" i="1" s="1"/>
  <c r="H93" i="1"/>
  <c r="J92" i="1"/>
  <c r="I92" i="1"/>
  <c r="H92" i="1"/>
  <c r="K91" i="1"/>
  <c r="G91" i="1"/>
  <c r="F91" i="1"/>
  <c r="E91" i="1"/>
  <c r="D91" i="1"/>
  <c r="H89" i="1"/>
  <c r="I89" i="1" s="1"/>
  <c r="H88" i="1"/>
  <c r="J88" i="1" s="1"/>
  <c r="K87" i="1"/>
  <c r="G87" i="1"/>
  <c r="F87" i="1"/>
  <c r="E87" i="1"/>
  <c r="D87" i="1"/>
  <c r="H85" i="1"/>
  <c r="H84" i="1"/>
  <c r="J84" i="1" s="1"/>
  <c r="H83" i="1"/>
  <c r="I83" i="1" s="1"/>
  <c r="K82" i="1"/>
  <c r="G82" i="1"/>
  <c r="F82" i="1"/>
  <c r="E82" i="1"/>
  <c r="D82" i="1"/>
  <c r="H79" i="1"/>
  <c r="J79" i="1" s="1"/>
  <c r="H78" i="1"/>
  <c r="H77" i="1"/>
  <c r="J77" i="1" s="1"/>
  <c r="K76" i="1"/>
  <c r="G76" i="1"/>
  <c r="F76" i="1"/>
  <c r="E76" i="1"/>
  <c r="D76" i="1"/>
  <c r="J74" i="1"/>
  <c r="H74" i="1"/>
  <c r="I74" i="1" s="1"/>
  <c r="K73" i="1"/>
  <c r="G73" i="1"/>
  <c r="F73" i="1"/>
  <c r="E73" i="1"/>
  <c r="D73" i="1"/>
  <c r="H71" i="1"/>
  <c r="J71" i="1" s="1"/>
  <c r="H70" i="1"/>
  <c r="K69" i="1"/>
  <c r="G69" i="1"/>
  <c r="F69" i="1"/>
  <c r="E69" i="1"/>
  <c r="D69" i="1"/>
  <c r="I61" i="1"/>
  <c r="H61" i="1"/>
  <c r="J61" i="1" s="1"/>
  <c r="H60" i="1"/>
  <c r="I60" i="1" s="1"/>
  <c r="K59" i="1"/>
  <c r="G59" i="1"/>
  <c r="F59" i="1"/>
  <c r="E59" i="1"/>
  <c r="D59" i="1"/>
  <c r="H57" i="1"/>
  <c r="J57" i="1" s="1"/>
  <c r="K56" i="1"/>
  <c r="G56" i="1"/>
  <c r="F56" i="1"/>
  <c r="E56" i="1"/>
  <c r="D56" i="1"/>
  <c r="H54" i="1"/>
  <c r="I53" i="1"/>
  <c r="H53" i="1"/>
  <c r="J53" i="1" s="1"/>
  <c r="K52" i="1"/>
  <c r="K51" i="1" s="1"/>
  <c r="G52" i="1"/>
  <c r="G51" i="1" s="1"/>
  <c r="F52" i="1"/>
  <c r="E52" i="1"/>
  <c r="D52" i="1"/>
  <c r="H49" i="1"/>
  <c r="I49" i="1" s="1"/>
  <c r="K48" i="1"/>
  <c r="G48" i="1"/>
  <c r="F48" i="1"/>
  <c r="E48" i="1"/>
  <c r="D48" i="1"/>
  <c r="H46" i="1"/>
  <c r="J46" i="1" s="1"/>
  <c r="K45" i="1"/>
  <c r="G45" i="1"/>
  <c r="F45" i="1"/>
  <c r="E45" i="1"/>
  <c r="D45" i="1"/>
  <c r="H43" i="1"/>
  <c r="K42" i="1"/>
  <c r="G42" i="1"/>
  <c r="F42" i="1"/>
  <c r="E42" i="1"/>
  <c r="H42" i="1" s="1"/>
  <c r="D42" i="1"/>
  <c r="H40" i="1"/>
  <c r="J40" i="1" s="1"/>
  <c r="J39" i="1"/>
  <c r="H39" i="1"/>
  <c r="I39" i="1" s="1"/>
  <c r="K38" i="1"/>
  <c r="G38" i="1"/>
  <c r="F38" i="1"/>
  <c r="E38" i="1"/>
  <c r="D38" i="1"/>
  <c r="H36" i="1"/>
  <c r="J36" i="1" s="1"/>
  <c r="H35" i="1"/>
  <c r="K34" i="1"/>
  <c r="G34" i="1"/>
  <c r="F34" i="1"/>
  <c r="E34" i="1"/>
  <c r="D34" i="1"/>
  <c r="H31" i="1"/>
  <c r="J31" i="1" s="1"/>
  <c r="H30" i="1"/>
  <c r="I30" i="1" s="1"/>
  <c r="K29" i="1"/>
  <c r="G29" i="1"/>
  <c r="F29" i="1"/>
  <c r="E29" i="1"/>
  <c r="D29" i="1"/>
  <c r="H27" i="1"/>
  <c r="J27" i="1" s="1"/>
  <c r="H26" i="1"/>
  <c r="I26" i="1" s="1"/>
  <c r="I25" i="1"/>
  <c r="H25" i="1"/>
  <c r="J25" i="1" s="1"/>
  <c r="H24" i="1"/>
  <c r="I24" i="1" s="1"/>
  <c r="H23" i="1"/>
  <c r="J23" i="1" s="1"/>
  <c r="H22" i="1"/>
  <c r="I22" i="1" s="1"/>
  <c r="K21" i="1"/>
  <c r="K20" i="1" s="1"/>
  <c r="G21" i="1"/>
  <c r="F21" i="1"/>
  <c r="E21" i="1"/>
  <c r="H21" i="1" s="1"/>
  <c r="D21" i="1"/>
  <c r="D20" i="1" s="1"/>
  <c r="F20" i="1"/>
  <c r="I18" i="1"/>
  <c r="H18" i="1"/>
  <c r="J18" i="1" s="1"/>
  <c r="H17" i="1"/>
  <c r="I17" i="1" s="1"/>
  <c r="K16" i="1"/>
  <c r="K15" i="1" s="1"/>
  <c r="G16" i="1"/>
  <c r="G15" i="1" s="1"/>
  <c r="F16" i="1"/>
  <c r="E16" i="1"/>
  <c r="D16" i="1"/>
  <c r="E15" i="1"/>
  <c r="D15" i="1"/>
  <c r="H13" i="1"/>
  <c r="J13" i="1" s="1"/>
  <c r="K12" i="1"/>
  <c r="K11" i="1" s="1"/>
  <c r="G12" i="1"/>
  <c r="F12" i="1"/>
  <c r="E12" i="1"/>
  <c r="H12" i="1" s="1"/>
  <c r="J12" i="1" s="1"/>
  <c r="D12" i="1"/>
  <c r="D11" i="1" s="1"/>
  <c r="G11" i="1"/>
  <c r="F11" i="1"/>
  <c r="H9" i="1"/>
  <c r="I9" i="1" s="1"/>
  <c r="H8" i="1"/>
  <c r="J8" i="1" s="1"/>
  <c r="K7" i="1"/>
  <c r="K6" i="1" s="1"/>
  <c r="G7" i="1"/>
  <c r="G6" i="1" s="1"/>
  <c r="H6" i="1" s="1"/>
  <c r="I6" i="1" s="1"/>
  <c r="F7" i="1"/>
  <c r="E7" i="1"/>
  <c r="D7" i="1"/>
  <c r="F6" i="1"/>
  <c r="E6" i="1"/>
  <c r="D6" i="1"/>
  <c r="E20" i="1" l="1"/>
  <c r="D33" i="1"/>
  <c r="H156" i="1"/>
  <c r="J156" i="1" s="1"/>
  <c r="I57" i="1"/>
  <c r="G81" i="1"/>
  <c r="G159" i="1" s="1"/>
  <c r="H34" i="1"/>
  <c r="J34" i="1" s="1"/>
  <c r="I46" i="1"/>
  <c r="D51" i="1"/>
  <c r="J101" i="1"/>
  <c r="G131" i="1"/>
  <c r="H69" i="1"/>
  <c r="I23" i="1"/>
  <c r="J49" i="1"/>
  <c r="I116" i="1"/>
  <c r="I129" i="1"/>
  <c r="I138" i="1"/>
  <c r="G20" i="1"/>
  <c r="H29" i="1"/>
  <c r="I29" i="1" s="1"/>
  <c r="I31" i="1"/>
  <c r="D68" i="1"/>
  <c r="D159" i="1" s="1"/>
  <c r="K68" i="1"/>
  <c r="J123" i="1"/>
  <c r="H20" i="1"/>
  <c r="I20" i="1" s="1"/>
  <c r="I36" i="1"/>
  <c r="I71" i="1"/>
  <c r="H82" i="1"/>
  <c r="I82" i="1" s="1"/>
  <c r="J89" i="1"/>
  <c r="I98" i="1"/>
  <c r="I150" i="1"/>
  <c r="H16" i="1"/>
  <c r="I16" i="1" s="1"/>
  <c r="I27" i="1"/>
  <c r="J30" i="1"/>
  <c r="I40" i="1"/>
  <c r="K33" i="1"/>
  <c r="J60" i="1"/>
  <c r="I79" i="1"/>
  <c r="J95" i="1"/>
  <c r="I104" i="1"/>
  <c r="I106" i="1"/>
  <c r="I108" i="1"/>
  <c r="I110" i="1"/>
  <c r="I112" i="1"/>
  <c r="J117" i="1"/>
  <c r="I122" i="1"/>
  <c r="I124" i="1"/>
  <c r="H128" i="1"/>
  <c r="K131" i="1"/>
  <c r="J139" i="1"/>
  <c r="J143" i="1"/>
  <c r="G145" i="1"/>
  <c r="J152" i="1"/>
  <c r="I157" i="1"/>
  <c r="I12" i="1"/>
  <c r="I21" i="1"/>
  <c r="G68" i="1"/>
  <c r="D81" i="1"/>
  <c r="G33" i="1"/>
  <c r="J83" i="1"/>
  <c r="I100" i="1"/>
  <c r="H132" i="1"/>
  <c r="I132" i="1" s="1"/>
  <c r="J133" i="1"/>
  <c r="H7" i="1"/>
  <c r="J7" i="1" s="1"/>
  <c r="I8" i="1"/>
  <c r="I13" i="1"/>
  <c r="H48" i="1"/>
  <c r="I48" i="1" s="1"/>
  <c r="I77" i="1"/>
  <c r="I84" i="1"/>
  <c r="I88" i="1"/>
  <c r="H91" i="1"/>
  <c r="H135" i="1"/>
  <c r="J135" i="1" s="1"/>
  <c r="K145" i="1"/>
  <c r="D63" i="1"/>
  <c r="H38" i="1"/>
  <c r="F33" i="1"/>
  <c r="J42" i="1"/>
  <c r="I42" i="1"/>
  <c r="H73" i="1"/>
  <c r="F68" i="1"/>
  <c r="F81" i="1"/>
  <c r="J85" i="1"/>
  <c r="I85" i="1"/>
  <c r="E145" i="1"/>
  <c r="H145" i="1" s="1"/>
  <c r="H149" i="1"/>
  <c r="J153" i="1"/>
  <c r="I153" i="1"/>
  <c r="J24" i="1"/>
  <c r="J69" i="1"/>
  <c r="I69" i="1"/>
  <c r="J78" i="1"/>
  <c r="I78" i="1"/>
  <c r="I97" i="1"/>
  <c r="J97" i="1"/>
  <c r="J125" i="1"/>
  <c r="I125" i="1"/>
  <c r="J6" i="1"/>
  <c r="F15" i="1"/>
  <c r="H15" i="1" s="1"/>
  <c r="J21" i="1"/>
  <c r="J43" i="1"/>
  <c r="I43" i="1"/>
  <c r="H52" i="1"/>
  <c r="E51" i="1"/>
  <c r="H56" i="1"/>
  <c r="H87" i="1"/>
  <c r="E81" i="1"/>
  <c r="K81" i="1"/>
  <c r="K159" i="1" s="1"/>
  <c r="H103" i="1"/>
  <c r="H142" i="1"/>
  <c r="J147" i="1"/>
  <c r="I147" i="1"/>
  <c r="E155" i="1"/>
  <c r="H155" i="1" s="1"/>
  <c r="E33" i="1"/>
  <c r="H45" i="1"/>
  <c r="K63" i="1"/>
  <c r="J54" i="1"/>
  <c r="I54" i="1"/>
  <c r="I91" i="1"/>
  <c r="J91" i="1"/>
  <c r="J99" i="1"/>
  <c r="I99" i="1"/>
  <c r="J146" i="1"/>
  <c r="I146" i="1"/>
  <c r="J9" i="1"/>
  <c r="J22" i="1"/>
  <c r="J26" i="1"/>
  <c r="J105" i="1"/>
  <c r="I105" i="1"/>
  <c r="J109" i="1"/>
  <c r="I109" i="1"/>
  <c r="J114" i="1"/>
  <c r="I114" i="1"/>
  <c r="J121" i="1"/>
  <c r="I121" i="1"/>
  <c r="H141" i="1"/>
  <c r="E11" i="1"/>
  <c r="H11" i="1" s="1"/>
  <c r="J17" i="1"/>
  <c r="J35" i="1"/>
  <c r="I35" i="1"/>
  <c r="H59" i="1"/>
  <c r="F51" i="1"/>
  <c r="J70" i="1"/>
  <c r="I70" i="1"/>
  <c r="H76" i="1"/>
  <c r="J93" i="1"/>
  <c r="I93" i="1"/>
  <c r="J115" i="1"/>
  <c r="I115" i="1"/>
  <c r="J120" i="1"/>
  <c r="I120" i="1"/>
  <c r="E127" i="1"/>
  <c r="H127" i="1" s="1"/>
  <c r="J132" i="1"/>
  <c r="J137" i="1"/>
  <c r="I137" i="1"/>
  <c r="I156" i="1"/>
  <c r="E131" i="1"/>
  <c r="H131" i="1" s="1"/>
  <c r="E68" i="1"/>
  <c r="J16" i="1" l="1"/>
  <c r="I34" i="1"/>
  <c r="G63" i="1"/>
  <c r="G65" i="1" s="1"/>
  <c r="J82" i="1"/>
  <c r="I135" i="1"/>
  <c r="I7" i="1"/>
  <c r="J48" i="1"/>
  <c r="J29" i="1"/>
  <c r="J20" i="1"/>
  <c r="H33" i="1"/>
  <c r="I33" i="1" s="1"/>
  <c r="F63" i="1"/>
  <c r="F160" i="1" s="1"/>
  <c r="G160" i="1"/>
  <c r="J128" i="1"/>
  <c r="I128" i="1"/>
  <c r="E159" i="1"/>
  <c r="H68" i="1"/>
  <c r="J155" i="1"/>
  <c r="I155" i="1"/>
  <c r="I52" i="1"/>
  <c r="J52" i="1"/>
  <c r="J145" i="1"/>
  <c r="I145" i="1"/>
  <c r="I76" i="1"/>
  <c r="J76" i="1"/>
  <c r="J11" i="1"/>
  <c r="I11" i="1"/>
  <c r="J45" i="1"/>
  <c r="I45" i="1"/>
  <c r="H81" i="1"/>
  <c r="J56" i="1"/>
  <c r="I56" i="1"/>
  <c r="F159" i="1"/>
  <c r="I103" i="1"/>
  <c r="J103" i="1"/>
  <c r="I15" i="1"/>
  <c r="J15" i="1"/>
  <c r="I131" i="1"/>
  <c r="J131" i="1"/>
  <c r="I59" i="1"/>
  <c r="J59" i="1"/>
  <c r="K160" i="1"/>
  <c r="K65" i="1"/>
  <c r="J127" i="1"/>
  <c r="I127" i="1"/>
  <c r="I141" i="1"/>
  <c r="J141" i="1"/>
  <c r="J33" i="1"/>
  <c r="I142" i="1"/>
  <c r="J142" i="1"/>
  <c r="J87" i="1"/>
  <c r="I87" i="1"/>
  <c r="E63" i="1"/>
  <c r="H51" i="1"/>
  <c r="J149" i="1"/>
  <c r="I149" i="1"/>
  <c r="I73" i="1"/>
  <c r="J73" i="1"/>
  <c r="I38" i="1"/>
  <c r="J38" i="1"/>
  <c r="D160" i="1"/>
  <c r="D65" i="1"/>
  <c r="F65" i="1" l="1"/>
  <c r="I81" i="1"/>
  <c r="I159" i="1" s="1"/>
  <c r="J81" i="1"/>
  <c r="H159" i="1"/>
  <c r="J159" i="1" s="1"/>
  <c r="J68" i="1"/>
  <c r="I68" i="1"/>
  <c r="I51" i="1"/>
  <c r="J51" i="1"/>
  <c r="E65" i="1"/>
  <c r="H65" i="1" s="1"/>
  <c r="E160" i="1"/>
  <c r="H63" i="1"/>
  <c r="H160" i="1" l="1"/>
  <c r="J160" i="1" s="1"/>
  <c r="J63" i="1"/>
  <c r="I63" i="1"/>
  <c r="I160" i="1" s="1"/>
  <c r="J65" i="1"/>
  <c r="I65" i="1"/>
</calcChain>
</file>

<file path=xl/sharedStrings.xml><?xml version="1.0" encoding="utf-8"?>
<sst xmlns="http://schemas.openxmlformats.org/spreadsheetml/2006/main" count="149" uniqueCount="125">
  <si>
    <t>HRVATSKI CRVENI KRIŽ - FINANCIJSKI PLAN ZA 2020. GODINU</t>
  </si>
  <si>
    <t>PRIHODI</t>
  </si>
  <si>
    <t>FINANCIJSKI PLAN ZA 2019.g.</t>
  </si>
  <si>
    <t>Izvršenje               20. 11.2019.</t>
  </si>
  <si>
    <t>Neknjiženi stvarni prihodi/rashodi 11/19</t>
  </si>
  <si>
    <t>Procjena do kraja godine</t>
  </si>
  <si>
    <t>Izvršenje 31.12. 2019.</t>
  </si>
  <si>
    <t>IZMJENE I DOPUNE</t>
  </si>
  <si>
    <t>NOVI FINANCIJSKI PLAN ZA 2019.g.</t>
  </si>
  <si>
    <t>FINANCIJSKI PLAN ZA 2020. g</t>
  </si>
  <si>
    <t>Prihodi od prodaje roba i pružanja usluga</t>
  </si>
  <si>
    <t xml:space="preserve">Prihodi od prodaje roba </t>
  </si>
  <si>
    <t>Prihodi od pružanja usluga</t>
  </si>
  <si>
    <t>Prihodi od članarina i članskih doprinosa</t>
  </si>
  <si>
    <t>Članarine</t>
  </si>
  <si>
    <t>Prihodi po posebnim propisima</t>
  </si>
  <si>
    <t>Prihodi po posebnim propisima iz proračuna</t>
  </si>
  <si>
    <t>Prihodi po posebnim propisima iz ostalih izvora</t>
  </si>
  <si>
    <t>Prihodi od imovine</t>
  </si>
  <si>
    <t>Prihodi od financijske imovine</t>
  </si>
  <si>
    <t>Prihodi od kamata za dane zajmove</t>
  </si>
  <si>
    <t>Prihodi od kamata po vrijednosnim papirima</t>
  </si>
  <si>
    <t>Kamate na oročena sredstva i depozite po viđenju</t>
  </si>
  <si>
    <t>Prihodi od pozitivnih tečajnih razlika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</si>
  <si>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</si>
  <si>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</si>
  <si>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</si>
  <si>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</si>
  <si>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donacija</t>
  </si>
  <si>
    <t>Prihodi od donacija iz proračuna</t>
  </si>
  <si>
    <t>Prihodi od donacija iz državnog proračuna</t>
  </si>
  <si>
    <t>Prihodi od donacija iz državnog pror. za EU projekte</t>
  </si>
  <si>
    <t>Prihodi od inozemnih vlada i međunar. organ.</t>
  </si>
  <si>
    <t>Prihodi od inozemnih vlada i međunar. organizacija</t>
  </si>
  <si>
    <t>Prihodi od institucija i tijela EU</t>
  </si>
  <si>
    <t>Prihodi od trgovačkih društ. i ostalih pravnih os.</t>
  </si>
  <si>
    <t>Prihodi od trgovačkih društava i ostalih pravnih osoba</t>
  </si>
  <si>
    <t>Prihodi od građana i kućanstava</t>
  </si>
  <si>
    <t>Ostali prihodi od donacija</t>
  </si>
  <si>
    <t>Ostali prihodi</t>
  </si>
  <si>
    <t>Prihodi od naknada šteta i refundacija</t>
  </si>
  <si>
    <t>Prihodi od naknada šteta</t>
  </si>
  <si>
    <t>Prihodi od refundacija</t>
  </si>
  <si>
    <t>Prihodi od prodaje dugotrajne imovine</t>
  </si>
  <si>
    <t>Prihodi od prodaje dugotrajne nemat.i mat. imovine</t>
  </si>
  <si>
    <t>Ostali nespomenuti prihodi</t>
  </si>
  <si>
    <t>Otpis obveza</t>
  </si>
  <si>
    <t>PRIHODI TEKUĆE GODINE</t>
  </si>
  <si>
    <t>Korištenje prenesenog viška</t>
  </si>
  <si>
    <t>PRIHODI UKUPNO</t>
  </si>
  <si>
    <t>RASHODI</t>
  </si>
  <si>
    <t>Rashodi za radnike</t>
  </si>
  <si>
    <t>Plaće</t>
  </si>
  <si>
    <t>Plaće za redovan rad</t>
  </si>
  <si>
    <t>Plaće u naravi</t>
  </si>
  <si>
    <t>Ostali rashodi za radnike</t>
  </si>
  <si>
    <t>Doprinosi na plaću</t>
  </si>
  <si>
    <t>Dopirnos za zdravstveno osiguranje</t>
  </si>
  <si>
    <t>Doprinos za zapošljavanje</t>
  </si>
  <si>
    <t>Posebni doprinos za poticanje zapošljavanja osoba s inv.</t>
  </si>
  <si>
    <t>Materijalni rashodi</t>
  </si>
  <si>
    <t>Naknade troškova radnicima</t>
  </si>
  <si>
    <t>Službena putovanja</t>
  </si>
  <si>
    <t>Naknade za prijevoz,rad na terenu i odvojeni život</t>
  </si>
  <si>
    <t>Stručno usavršavanje zaposlenika</t>
  </si>
  <si>
    <t>Naknade članovima u predstavničkim tijelima</t>
  </si>
  <si>
    <t>Naknade za obavljanje aktivnosti</t>
  </si>
  <si>
    <t>Naknade troškova službenih putovanja</t>
  </si>
  <si>
    <t>Naknade troškova volonterima</t>
  </si>
  <si>
    <t>Nakn.za obavljanje djelatnosti</t>
  </si>
  <si>
    <t>Naknade ostalih troškova</t>
  </si>
  <si>
    <t>Ostale naknade</t>
  </si>
  <si>
    <t>Naknade ostal. osobama izvan radnog odnosa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</si>
  <si>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</si>
  <si>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</si>
  <si>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</si>
  <si>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</si>
  <si>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</si>
  <si>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</si>
  <si>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</si>
  <si>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</si>
  <si>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</si>
  <si>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</si>
  <si>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</si>
  <si>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</si>
  <si>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</si>
  <si>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</si>
  <si>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</si>
  <si>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Ostali nespomenuti materijalni rashodi</t>
  </si>
  <si>
    <t>Premije osiguranja</t>
  </si>
  <si>
    <t>Reprezentacija</t>
  </si>
  <si>
    <t>Kotizacije</t>
  </si>
  <si>
    <t>Ostali nespomenuti  materijalni rashodi</t>
  </si>
  <si>
    <t>Rashodi amortizacije</t>
  </si>
  <si>
    <t>Amortizacija</t>
  </si>
  <si>
    <t>Financijski rashodi</t>
  </si>
  <si>
    <t>Kamate za primljene kredite i zajmove</t>
  </si>
  <si>
    <t>Kamate za primljene kredite banaka i ostalih kreditora</t>
  </si>
  <si>
    <t>Ostali financijski rashodi</t>
  </si>
  <si>
    <t>Bankarske usluge i usluge platnog prometa</t>
  </si>
  <si>
    <t>Negativne tečajne razlike i valutna klauzula</t>
  </si>
  <si>
    <t>Zatezne kamate</t>
  </si>
  <si>
    <t>Ostali nespomenuti  financijski rashodi</t>
  </si>
  <si>
    <t>Donacije</t>
  </si>
  <si>
    <t>Tekuće donacije</t>
  </si>
  <si>
    <t>Ostali rashodi</t>
  </si>
  <si>
    <t>Kazne, penali, naknnde šteta</t>
  </si>
  <si>
    <t>Ugovorene kazne i ostale naknade šteta</t>
  </si>
  <si>
    <t>Ostali nesp. rashodi</t>
  </si>
  <si>
    <t>Neotpisana vrijednost i dr.rashodi</t>
  </si>
  <si>
    <t>Otpisana potraživanja</t>
  </si>
  <si>
    <t>Rashodi za ostala porezna davanja</t>
  </si>
  <si>
    <t>Ostali nespomenuti rashodi</t>
  </si>
  <si>
    <t>Rashodi vezani uz fin.neprof.organizacija</t>
  </si>
  <si>
    <t>Tekući rashodi povezanih nepr.organizacija</t>
  </si>
  <si>
    <t>RASHODI UKUPNO</t>
  </si>
  <si>
    <t>FINANCIJSKI REZULTAT</t>
  </si>
  <si>
    <t>PLANIRANI REZULTAT POSLOVANJA 2020. GODINE</t>
  </si>
  <si>
    <t>Preneseni višak prihoda iz ranijih godina</t>
  </si>
  <si>
    <t>Manjak prihoda nad rashodima za 2020. godinu</t>
  </si>
  <si>
    <t>Višak prihoda raspoloživ u slijedećem razdoblju</t>
  </si>
  <si>
    <t>PLAN ZADUŽIVANJA I OTPLATA U 2020. GODINI</t>
  </si>
  <si>
    <t>Plan zaduživanja kod poslovne banke</t>
  </si>
  <si>
    <t>Plan otplata u 2020. godini</t>
  </si>
  <si>
    <t xml:space="preserve">Prihodi od dobiti trgovačkih društava, banaka i ostalih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</si>
</sst>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/>
    <xf numFmtId="3" fontId="4" fillId="2" borderId="1" xfId="1" applyNumberFormat="1" applyFont="1" applyFill="1" applyBorder="1" applyAlignment="1">
      <alignment horizontal="right"/>
    </xf>
    <xf numFmtId="3" fontId="5" fillId="2" borderId="1" xfId="1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3" fontId="2" fillId="2" borderId="0" xfId="0" applyNumberFormat="1" applyFont="1" applyFill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1" xfId="1" applyNumberFormat="1" applyFill="1" applyBorder="1" applyAlignment="1">
      <alignment horizontal="right"/>
    </xf>
    <xf numFmtId="3" fontId="3" fillId="2" borderId="2" xfId="0" applyNumberFormat="1" applyFont="1" applyFill="1" applyBorder="1"/>
    <xf numFmtId="3" fontId="2" fillId="2" borderId="1" xfId="1" applyNumberFormat="1" applyFont="1" applyFill="1" applyBorder="1" applyAlignment="1">
      <alignment horizontal="right"/>
    </xf>
    <xf numFmtId="3" fontId="3" fillId="2" borderId="1" xfId="1" applyNumberFormat="1" applyFill="1" applyBorder="1"/>
    <xf numFmtId="3" fontId="6" fillId="2" borderId="1" xfId="0" applyNumberFormat="1" applyFont="1" applyFill="1" applyBorder="1"/>
    <xf numFmtId="3" fontId="3" fillId="2" borderId="0" xfId="0" applyNumberFormat="1" applyFont="1" applyFill="1"/>
    <xf numFmtId="3" fontId="4" fillId="2" borderId="1" xfId="1" applyNumberFormat="1" applyFont="1" applyFill="1" applyBorder="1"/>
    <xf numFmtId="3" fontId="2" fillId="2" borderId="4" xfId="1" applyNumberFormat="1" applyFont="1" applyFill="1" applyBorder="1" applyAlignment="1">
      <alignment horizontal="right"/>
    </xf>
    <xf numFmtId="0" fontId="2" fillId="2" borderId="5" xfId="0" applyFont="1" applyFill="1" applyBorder="1"/>
    <xf numFmtId="0" fontId="2" fillId="2" borderId="1" xfId="0" applyFont="1" applyFill="1" applyBorder="1"/>
    <xf numFmtId="3" fontId="5" fillId="2" borderId="6" xfId="1" applyNumberFormat="1" applyFont="1" applyFill="1" applyBorder="1" applyAlignment="1">
      <alignment horizontal="right"/>
    </xf>
    <xf numFmtId="3" fontId="3" fillId="2" borderId="7" xfId="0" applyNumberFormat="1" applyFont="1" applyFill="1" applyBorder="1"/>
    <xf numFmtId="3" fontId="7" fillId="2" borderId="1" xfId="0" applyNumberFormat="1" applyFont="1" applyFill="1" applyBorder="1"/>
    <xf numFmtId="4" fontId="3" fillId="2" borderId="0" xfId="0" applyNumberFormat="1" applyFont="1" applyFill="1"/>
    <xf numFmtId="3" fontId="6" fillId="2" borderId="2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3" fontId="7" fillId="2" borderId="1" xfId="1" applyNumberFormat="1" applyFont="1" applyFill="1" applyBorder="1"/>
    <xf numFmtId="3" fontId="6" fillId="2" borderId="1" xfId="1" applyNumberFormat="1" applyFont="1" applyFill="1" applyBorder="1"/>
    <xf numFmtId="0" fontId="5" fillId="2" borderId="1" xfId="0" applyFont="1" applyFill="1" applyBorder="1"/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0" fontId="8" fillId="2" borderId="0" xfId="0" applyFont="1" applyFill="1"/>
    <xf numFmtId="0" fontId="1" fillId="2" borderId="0" xfId="0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3"/>
  <sheetViews>
    <sheetView tabSelected="1" zoomScaleNormal="100" workbookViewId="0">
      <selection activeCell="N12" sqref="N12"/>
    </sheetView>
  </sheetViews>
  <sheetFormatPr defaultRowHeight="12.75" x14ac:dyDescent="0.2"/>
  <cols>
    <col min="1" max="1" width="7.7109375" style="1" customWidth="1"/>
    <col min="2" max="2" width="45" style="1" customWidth="1"/>
    <col min="3" max="3" width="1.140625" style="1" hidden="1" customWidth="1"/>
    <col min="4" max="4" width="16.7109375" style="1" customWidth="1"/>
    <col min="5" max="5" width="17" style="1" hidden="1" customWidth="1"/>
    <col min="6" max="6" width="1.85546875" style="1" hidden="1" customWidth="1"/>
    <col min="7" max="7" width="18.28515625" style="1" hidden="1" customWidth="1"/>
    <col min="8" max="8" width="19.5703125" style="1" hidden="1" customWidth="1"/>
    <col min="9" max="9" width="16.85546875" style="1" customWidth="1"/>
    <col min="10" max="10" width="17.28515625" style="1" customWidth="1"/>
    <col min="11" max="11" width="18.28515625" style="1" customWidth="1"/>
    <col min="12" max="16384" width="9.140625" style="1"/>
  </cols>
  <sheetData>
    <row r="1" spans="1:12" x14ac:dyDescent="0.2">
      <c r="K1" s="41"/>
    </row>
    <row r="2" spans="1:12" ht="21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7.25" customHeight="1" x14ac:dyDescent="0.2"/>
    <row r="4" spans="1:12" s="7" customFormat="1" ht="56.25" customHeight="1" x14ac:dyDescent="0.25">
      <c r="A4" s="2"/>
      <c r="B4" s="3" t="s">
        <v>1</v>
      </c>
      <c r="C4" s="43" t="s">
        <v>2</v>
      </c>
      <c r="D4" s="44"/>
      <c r="E4" s="4" t="s">
        <v>3</v>
      </c>
      <c r="F4" s="4" t="s">
        <v>4</v>
      </c>
      <c r="G4" s="4" t="s">
        <v>5</v>
      </c>
      <c r="H4" s="5" t="s">
        <v>6</v>
      </c>
      <c r="I4" s="4" t="s">
        <v>7</v>
      </c>
      <c r="J4" s="6" t="s">
        <v>8</v>
      </c>
      <c r="K4" s="5" t="s">
        <v>9</v>
      </c>
    </row>
    <row r="5" spans="1:12" ht="17.25" customHeight="1" x14ac:dyDescent="0.2">
      <c r="A5" s="8">
        <v>1</v>
      </c>
      <c r="B5" s="8">
        <v>2</v>
      </c>
      <c r="C5" s="8"/>
      <c r="D5" s="8">
        <v>3</v>
      </c>
      <c r="E5" s="8">
        <v>4</v>
      </c>
      <c r="F5" s="8"/>
      <c r="G5" s="8">
        <v>4</v>
      </c>
      <c r="H5" s="9">
        <v>4</v>
      </c>
      <c r="I5" s="8">
        <v>4</v>
      </c>
      <c r="J5" s="10">
        <v>5</v>
      </c>
      <c r="K5" s="8">
        <v>6</v>
      </c>
    </row>
    <row r="6" spans="1:12" ht="17.25" customHeight="1" x14ac:dyDescent="0.2">
      <c r="A6" s="11">
        <v>31</v>
      </c>
      <c r="B6" s="11" t="s">
        <v>10</v>
      </c>
      <c r="C6" s="12">
        <v>0</v>
      </c>
      <c r="D6" s="13">
        <f>D7</f>
        <v>13200000</v>
      </c>
      <c r="E6" s="13">
        <f t="shared" ref="E6:G6" si="0">E7</f>
        <v>11157557</v>
      </c>
      <c r="F6" s="13">
        <f t="shared" si="0"/>
        <v>0</v>
      </c>
      <c r="G6" s="13">
        <f t="shared" si="0"/>
        <v>1122443</v>
      </c>
      <c r="H6" s="14">
        <f>E6+F6+G6</f>
        <v>12280000</v>
      </c>
      <c r="I6" s="13">
        <f>H6-D6</f>
        <v>-920000</v>
      </c>
      <c r="J6" s="15">
        <f>H6</f>
        <v>12280000</v>
      </c>
      <c r="K6" s="13">
        <f>K7</f>
        <v>12100000</v>
      </c>
      <c r="L6" s="16"/>
    </row>
    <row r="7" spans="1:12" x14ac:dyDescent="0.2">
      <c r="A7" s="11">
        <v>311</v>
      </c>
      <c r="B7" s="11" t="s">
        <v>10</v>
      </c>
      <c r="C7" s="12">
        <v>0</v>
      </c>
      <c r="D7" s="13">
        <f>SUM(D8:D9)</f>
        <v>13200000</v>
      </c>
      <c r="E7" s="13">
        <f t="shared" ref="E7:G7" si="1">SUM(E8:E9)</f>
        <v>11157557</v>
      </c>
      <c r="F7" s="13">
        <f t="shared" si="1"/>
        <v>0</v>
      </c>
      <c r="G7" s="13">
        <f t="shared" si="1"/>
        <v>1122443</v>
      </c>
      <c r="H7" s="14">
        <f t="shared" ref="H7:H40" si="2">E7+F7+G7</f>
        <v>12280000</v>
      </c>
      <c r="I7" s="13">
        <f t="shared" ref="I7:I31" si="3">H7-D7</f>
        <v>-920000</v>
      </c>
      <c r="J7" s="15">
        <f t="shared" ref="J7:J31" si="4">H7</f>
        <v>12280000</v>
      </c>
      <c r="K7" s="13">
        <f>SUM(K8:K9)</f>
        <v>12100000</v>
      </c>
      <c r="L7" s="16"/>
    </row>
    <row r="8" spans="1:12" x14ac:dyDescent="0.2">
      <c r="A8" s="17">
        <v>3111</v>
      </c>
      <c r="B8" s="17" t="s">
        <v>11</v>
      </c>
      <c r="C8" s="18"/>
      <c r="D8" s="19">
        <v>1800000</v>
      </c>
      <c r="E8" s="20">
        <v>947689</v>
      </c>
      <c r="F8" s="20"/>
      <c r="G8" s="20">
        <v>152311</v>
      </c>
      <c r="H8" s="21">
        <f t="shared" si="2"/>
        <v>1100000</v>
      </c>
      <c r="I8" s="19">
        <f t="shared" si="3"/>
        <v>-700000</v>
      </c>
      <c r="J8" s="20">
        <f t="shared" si="4"/>
        <v>1100000</v>
      </c>
      <c r="K8" s="19">
        <v>1000000</v>
      </c>
      <c r="L8" s="16"/>
    </row>
    <row r="9" spans="1:12" x14ac:dyDescent="0.2">
      <c r="A9" s="17">
        <v>3112</v>
      </c>
      <c r="B9" s="17" t="s">
        <v>12</v>
      </c>
      <c r="C9" s="18"/>
      <c r="D9" s="22">
        <v>11400000</v>
      </c>
      <c r="E9" s="20">
        <v>10209868</v>
      </c>
      <c r="F9" s="20"/>
      <c r="G9" s="20">
        <v>970132</v>
      </c>
      <c r="H9" s="21">
        <f t="shared" si="2"/>
        <v>11180000</v>
      </c>
      <c r="I9" s="19">
        <f t="shared" si="3"/>
        <v>-220000</v>
      </c>
      <c r="J9" s="20">
        <f t="shared" si="4"/>
        <v>11180000</v>
      </c>
      <c r="K9" s="22">
        <v>11100000</v>
      </c>
      <c r="L9" s="16"/>
    </row>
    <row r="10" spans="1:12" x14ac:dyDescent="0.2">
      <c r="A10" s="17"/>
      <c r="B10" s="17"/>
      <c r="C10" s="18"/>
      <c r="D10" s="23"/>
      <c r="E10" s="18"/>
      <c r="F10" s="18"/>
      <c r="G10" s="18"/>
      <c r="H10" s="14"/>
      <c r="I10" s="13"/>
      <c r="J10" s="15"/>
      <c r="K10" s="23"/>
      <c r="L10" s="16"/>
    </row>
    <row r="11" spans="1:12" ht="16.5" customHeight="1" x14ac:dyDescent="0.2">
      <c r="A11" s="11">
        <v>32</v>
      </c>
      <c r="B11" s="11" t="s">
        <v>13</v>
      </c>
      <c r="C11" s="12">
        <v>0</v>
      </c>
      <c r="D11" s="13">
        <f>D12</f>
        <v>5000</v>
      </c>
      <c r="E11" s="13">
        <f t="shared" ref="E11:G12" si="5">E12</f>
        <v>865</v>
      </c>
      <c r="F11" s="13">
        <f t="shared" si="5"/>
        <v>0</v>
      </c>
      <c r="G11" s="13">
        <f t="shared" si="5"/>
        <v>1635</v>
      </c>
      <c r="H11" s="14">
        <f t="shared" si="2"/>
        <v>2500</v>
      </c>
      <c r="I11" s="13">
        <f t="shared" si="3"/>
        <v>-2500</v>
      </c>
      <c r="J11" s="15">
        <f t="shared" si="4"/>
        <v>2500</v>
      </c>
      <c r="K11" s="13">
        <f>K12</f>
        <v>92500</v>
      </c>
      <c r="L11" s="16"/>
    </row>
    <row r="12" spans="1:12" x14ac:dyDescent="0.2">
      <c r="A12" s="11">
        <v>321</v>
      </c>
      <c r="B12" s="11" t="s">
        <v>13</v>
      </c>
      <c r="C12" s="12">
        <v>0</v>
      </c>
      <c r="D12" s="13">
        <f>D13</f>
        <v>5000</v>
      </c>
      <c r="E12" s="13">
        <f t="shared" si="5"/>
        <v>865</v>
      </c>
      <c r="F12" s="13">
        <f t="shared" si="5"/>
        <v>0</v>
      </c>
      <c r="G12" s="13">
        <f t="shared" si="5"/>
        <v>1635</v>
      </c>
      <c r="H12" s="14">
        <f t="shared" si="2"/>
        <v>2500</v>
      </c>
      <c r="I12" s="13">
        <f t="shared" si="3"/>
        <v>-2500</v>
      </c>
      <c r="J12" s="15">
        <f t="shared" si="4"/>
        <v>2500</v>
      </c>
      <c r="K12" s="13">
        <f>K13</f>
        <v>92500</v>
      </c>
      <c r="L12" s="16"/>
    </row>
    <row r="13" spans="1:12" x14ac:dyDescent="0.2">
      <c r="A13" s="17">
        <v>3211</v>
      </c>
      <c r="B13" s="17" t="s">
        <v>14</v>
      </c>
      <c r="C13" s="18"/>
      <c r="D13" s="19">
        <v>5000</v>
      </c>
      <c r="E13" s="20">
        <v>865</v>
      </c>
      <c r="F13" s="20"/>
      <c r="G13" s="20">
        <v>1635</v>
      </c>
      <c r="H13" s="21">
        <f t="shared" si="2"/>
        <v>2500</v>
      </c>
      <c r="I13" s="19">
        <f t="shared" si="3"/>
        <v>-2500</v>
      </c>
      <c r="J13" s="20">
        <f t="shared" si="4"/>
        <v>2500</v>
      </c>
      <c r="K13" s="19">
        <v>92500</v>
      </c>
      <c r="L13" s="16"/>
    </row>
    <row r="14" spans="1:12" x14ac:dyDescent="0.2">
      <c r="A14" s="17"/>
      <c r="B14" s="17"/>
      <c r="C14" s="18"/>
      <c r="D14" s="18"/>
      <c r="E14" s="18"/>
      <c r="F14" s="18"/>
      <c r="G14" s="18"/>
      <c r="H14" s="14"/>
      <c r="I14" s="13"/>
      <c r="J14" s="15"/>
      <c r="K14" s="18"/>
      <c r="L14" s="16"/>
    </row>
    <row r="15" spans="1:12" ht="17.25" customHeight="1" x14ac:dyDescent="0.2">
      <c r="A15" s="11">
        <v>33</v>
      </c>
      <c r="B15" s="11" t="s">
        <v>15</v>
      </c>
      <c r="C15" s="12">
        <v>0</v>
      </c>
      <c r="D15" s="13">
        <f>D16</f>
        <v>18400000</v>
      </c>
      <c r="E15" s="13">
        <f t="shared" ref="E15:G15" si="6">E16</f>
        <v>14811832</v>
      </c>
      <c r="F15" s="13">
        <f t="shared" si="6"/>
        <v>0</v>
      </c>
      <c r="G15" s="13">
        <f t="shared" si="6"/>
        <v>4108968</v>
      </c>
      <c r="H15" s="14">
        <f t="shared" si="2"/>
        <v>18920800</v>
      </c>
      <c r="I15" s="13">
        <f t="shared" si="3"/>
        <v>520800</v>
      </c>
      <c r="J15" s="15">
        <f t="shared" si="4"/>
        <v>18920800</v>
      </c>
      <c r="K15" s="13">
        <f>K16</f>
        <v>19022600</v>
      </c>
      <c r="L15" s="16"/>
    </row>
    <row r="16" spans="1:12" x14ac:dyDescent="0.2">
      <c r="A16" s="11">
        <v>331</v>
      </c>
      <c r="B16" s="11" t="s">
        <v>15</v>
      </c>
      <c r="C16" s="12">
        <v>0</v>
      </c>
      <c r="D16" s="13">
        <f>SUM(D17:D18)</f>
        <v>18400000</v>
      </c>
      <c r="E16" s="13">
        <f t="shared" ref="E16:G16" si="7">SUM(E17:E18)</f>
        <v>14811832</v>
      </c>
      <c r="F16" s="13">
        <f t="shared" si="7"/>
        <v>0</v>
      </c>
      <c r="G16" s="13">
        <f t="shared" si="7"/>
        <v>4108968</v>
      </c>
      <c r="H16" s="14">
        <f t="shared" si="2"/>
        <v>18920800</v>
      </c>
      <c r="I16" s="13">
        <f t="shared" si="3"/>
        <v>520800</v>
      </c>
      <c r="J16" s="15">
        <f t="shared" si="4"/>
        <v>18920800</v>
      </c>
      <c r="K16" s="13">
        <f>SUM(K17:K18)</f>
        <v>19022600</v>
      </c>
      <c r="L16" s="16"/>
    </row>
    <row r="17" spans="1:14" x14ac:dyDescent="0.2">
      <c r="A17" s="17">
        <v>3311</v>
      </c>
      <c r="B17" s="17" t="s">
        <v>16</v>
      </c>
      <c r="C17" s="18"/>
      <c r="D17" s="22">
        <v>2800000</v>
      </c>
      <c r="E17" s="20">
        <v>2122920</v>
      </c>
      <c r="F17" s="20"/>
      <c r="G17" s="20">
        <v>1347880</v>
      </c>
      <c r="H17" s="21">
        <f t="shared" si="2"/>
        <v>3470800</v>
      </c>
      <c r="I17" s="19">
        <f t="shared" si="3"/>
        <v>670800</v>
      </c>
      <c r="J17" s="20">
        <f t="shared" si="4"/>
        <v>3470800</v>
      </c>
      <c r="K17" s="22">
        <v>3422600</v>
      </c>
      <c r="L17" s="16"/>
    </row>
    <row r="18" spans="1:14" x14ac:dyDescent="0.2">
      <c r="A18" s="17">
        <v>3312</v>
      </c>
      <c r="B18" s="17" t="s">
        <v>17</v>
      </c>
      <c r="C18" s="18"/>
      <c r="D18" s="22">
        <v>15600000</v>
      </c>
      <c r="E18" s="20">
        <v>12688912</v>
      </c>
      <c r="F18" s="20">
        <v>0</v>
      </c>
      <c r="G18" s="20">
        <v>2761088</v>
      </c>
      <c r="H18" s="21">
        <f t="shared" si="2"/>
        <v>15450000</v>
      </c>
      <c r="I18" s="19">
        <f t="shared" si="3"/>
        <v>-150000</v>
      </c>
      <c r="J18" s="20">
        <f t="shared" si="4"/>
        <v>15450000</v>
      </c>
      <c r="K18" s="22">
        <v>15600000</v>
      </c>
      <c r="L18" s="16"/>
    </row>
    <row r="19" spans="1:14" x14ac:dyDescent="0.2">
      <c r="A19" s="17"/>
      <c r="B19" s="17"/>
      <c r="C19" s="18"/>
      <c r="D19" s="18"/>
      <c r="E19" s="18"/>
      <c r="F19" s="18"/>
      <c r="G19" s="18"/>
      <c r="H19" s="14"/>
      <c r="I19" s="13"/>
      <c r="J19" s="15"/>
      <c r="K19" s="18"/>
      <c r="L19" s="16"/>
    </row>
    <row r="20" spans="1:14" ht="15.75" customHeight="1" x14ac:dyDescent="0.2">
      <c r="A20" s="11">
        <v>34</v>
      </c>
      <c r="B20" s="11" t="s">
        <v>18</v>
      </c>
      <c r="C20" s="12">
        <v>0</v>
      </c>
      <c r="D20" s="13">
        <f>D21+D29</f>
        <v>590000</v>
      </c>
      <c r="E20" s="13">
        <f t="shared" ref="E20:G20" si="8">E21+E29</f>
        <v>478387</v>
      </c>
      <c r="F20" s="13">
        <f t="shared" si="8"/>
        <v>0</v>
      </c>
      <c r="G20" s="13">
        <f t="shared" si="8"/>
        <v>287313</v>
      </c>
      <c r="H20" s="14">
        <f t="shared" si="2"/>
        <v>765700</v>
      </c>
      <c r="I20" s="13">
        <f t="shared" si="3"/>
        <v>175700</v>
      </c>
      <c r="J20" s="15">
        <f t="shared" si="4"/>
        <v>765700</v>
      </c>
      <c r="K20" s="13">
        <f>K21+K29</f>
        <v>714000</v>
      </c>
      <c r="L20" s="16"/>
    </row>
    <row r="21" spans="1:14" x14ac:dyDescent="0.2">
      <c r="A21" s="11">
        <v>341</v>
      </c>
      <c r="B21" s="11" t="s">
        <v>19</v>
      </c>
      <c r="C21" s="12">
        <v>0</v>
      </c>
      <c r="D21" s="13">
        <f>SUM(D22:D27)</f>
        <v>120000</v>
      </c>
      <c r="E21" s="13">
        <f t="shared" ref="E21:G21" si="9">SUM(E22:E27)</f>
        <v>24153</v>
      </c>
      <c r="F21" s="13">
        <f t="shared" si="9"/>
        <v>0</v>
      </c>
      <c r="G21" s="13">
        <f t="shared" si="9"/>
        <v>199547</v>
      </c>
      <c r="H21" s="14">
        <f t="shared" si="2"/>
        <v>223700</v>
      </c>
      <c r="I21" s="13">
        <f t="shared" si="3"/>
        <v>103700</v>
      </c>
      <c r="J21" s="15">
        <f t="shared" si="4"/>
        <v>223700</v>
      </c>
      <c r="K21" s="13">
        <f>SUM(K22:K27)</f>
        <v>214000</v>
      </c>
      <c r="L21" s="16"/>
    </row>
    <row r="22" spans="1:14" x14ac:dyDescent="0.2">
      <c r="A22" s="17">
        <v>3411</v>
      </c>
      <c r="B22" s="17" t="s">
        <v>20</v>
      </c>
      <c r="C22" s="18"/>
      <c r="D22" s="20">
        <v>3000</v>
      </c>
      <c r="E22" s="20">
        <v>5591</v>
      </c>
      <c r="F22" s="20"/>
      <c r="G22" s="20">
        <v>2009</v>
      </c>
      <c r="H22" s="21">
        <f t="shared" si="2"/>
        <v>7600</v>
      </c>
      <c r="I22" s="19">
        <f t="shared" si="3"/>
        <v>4600</v>
      </c>
      <c r="J22" s="20">
        <f t="shared" si="4"/>
        <v>7600</v>
      </c>
      <c r="K22" s="18">
        <v>5000</v>
      </c>
      <c r="L22" s="16"/>
    </row>
    <row r="23" spans="1:14" x14ac:dyDescent="0.2">
      <c r="A23" s="17">
        <v>3412</v>
      </c>
      <c r="B23" s="17" t="s">
        <v>21</v>
      </c>
      <c r="C23" s="18"/>
      <c r="D23" s="20">
        <v>2000</v>
      </c>
      <c r="E23" s="20">
        <v>600</v>
      </c>
      <c r="F23" s="20"/>
      <c r="G23" s="20"/>
      <c r="H23" s="21">
        <f t="shared" si="2"/>
        <v>600</v>
      </c>
      <c r="I23" s="19">
        <f t="shared" si="3"/>
        <v>-1400</v>
      </c>
      <c r="J23" s="20">
        <f t="shared" si="4"/>
        <v>600</v>
      </c>
      <c r="K23" s="18">
        <v>0</v>
      </c>
      <c r="L23" s="16"/>
    </row>
    <row r="24" spans="1:14" x14ac:dyDescent="0.2">
      <c r="A24" s="17">
        <v>3413</v>
      </c>
      <c r="B24" s="17" t="s">
        <v>22</v>
      </c>
      <c r="C24" s="18"/>
      <c r="D24" s="20">
        <v>5000</v>
      </c>
      <c r="E24" s="20">
        <v>954</v>
      </c>
      <c r="F24" s="20"/>
      <c r="G24" s="20">
        <v>4046</v>
      </c>
      <c r="H24" s="21">
        <f t="shared" si="2"/>
        <v>5000</v>
      </c>
      <c r="I24" s="19">
        <f t="shared" si="3"/>
        <v>0</v>
      </c>
      <c r="J24" s="20">
        <f t="shared" si="4"/>
        <v>5000</v>
      </c>
      <c r="K24" s="18">
        <v>4000</v>
      </c>
      <c r="L24" s="16"/>
    </row>
    <row r="25" spans="1:14" x14ac:dyDescent="0.2">
      <c r="A25" s="17">
        <v>3415</v>
      </c>
      <c r="B25" s="17" t="s">
        <v>23</v>
      </c>
      <c r="C25" s="18"/>
      <c r="D25" s="20">
        <v>5000</v>
      </c>
      <c r="E25" s="20">
        <v>7508</v>
      </c>
      <c r="F25" s="20"/>
      <c r="G25" s="20">
        <v>193492</v>
      </c>
      <c r="H25" s="21">
        <f t="shared" si="2"/>
        <v>201000</v>
      </c>
      <c r="I25" s="19">
        <f t="shared" si="3"/>
        <v>196000</v>
      </c>
      <c r="J25" s="20">
        <f t="shared" si="4"/>
        <v>201000</v>
      </c>
      <c r="K25" s="18">
        <v>100000</v>
      </c>
      <c r="L25" s="16"/>
    </row>
    <row r="26" spans="1:14" x14ac:dyDescent="0.2">
      <c r="A26" s="17">
        <v>3417</v>
      </c>
      <c r="B26" s="17" t="s">
        <v>124</v>
      </c>
      <c r="C26" s="18"/>
      <c r="D26" s="20">
        <v>100000</v>
      </c>
      <c r="E26" s="20"/>
      <c r="F26" s="20"/>
      <c r="G26" s="20">
        <v>0</v>
      </c>
      <c r="H26" s="21">
        <f t="shared" si="2"/>
        <v>0</v>
      </c>
      <c r="I26" s="19">
        <f t="shared" si="3"/>
        <v>-100000</v>
      </c>
      <c r="J26" s="20">
        <f t="shared" si="4"/>
        <v>0</v>
      </c>
      <c r="K26" s="18">
        <v>100000</v>
      </c>
      <c r="L26" s="16"/>
    </row>
    <row r="27" spans="1:14" x14ac:dyDescent="0.2">
      <c r="A27" s="17">
        <v>3418</v>
      </c>
      <c r="B27" s="17" t="s">
        <v>24</v>
      </c>
      <c r="C27" s="18"/>
      <c r="D27" s="20">
        <v>5000</v>
      </c>
      <c r="E27" s="20">
        <v>9500</v>
      </c>
      <c r="F27" s="20"/>
      <c r="G27" s="20"/>
      <c r="H27" s="21">
        <f t="shared" si="2"/>
        <v>9500</v>
      </c>
      <c r="I27" s="19">
        <f t="shared" si="3"/>
        <v>4500</v>
      </c>
      <c r="J27" s="20">
        <f t="shared" si="4"/>
        <v>9500</v>
      </c>
      <c r="K27" s="18">
        <v>5000</v>
      </c>
      <c r="L27" s="16"/>
    </row>
    <row r="28" spans="1:14" x14ac:dyDescent="0.2">
      <c r="A28" s="17"/>
      <c r="B28" s="17"/>
      <c r="C28" s="18"/>
      <c r="D28" s="18"/>
      <c r="E28" s="18"/>
      <c r="F28" s="18"/>
      <c r="G28" s="18"/>
      <c r="H28" s="14"/>
      <c r="I28" s="13"/>
      <c r="J28" s="15"/>
      <c r="K28" s="18"/>
      <c r="L28" s="16"/>
    </row>
    <row r="29" spans="1:14" ht="17.25" customHeight="1" x14ac:dyDescent="0.2">
      <c r="A29" s="11">
        <v>342</v>
      </c>
      <c r="B29" s="11" t="s">
        <v>25</v>
      </c>
      <c r="C29" s="12">
        <v>0</v>
      </c>
      <c r="D29" s="13">
        <f>SUM(D30:D31)</f>
        <v>470000</v>
      </c>
      <c r="E29" s="13">
        <f t="shared" ref="E29:G29" si="10">SUM(E30:E31)</f>
        <v>454234</v>
      </c>
      <c r="F29" s="13">
        <f t="shared" si="10"/>
        <v>0</v>
      </c>
      <c r="G29" s="13">
        <f t="shared" si="10"/>
        <v>87766</v>
      </c>
      <c r="H29" s="14">
        <f t="shared" si="2"/>
        <v>542000</v>
      </c>
      <c r="I29" s="13">
        <f t="shared" si="3"/>
        <v>72000</v>
      </c>
      <c r="J29" s="15">
        <f t="shared" si="4"/>
        <v>542000</v>
      </c>
      <c r="K29" s="13">
        <f>SUM(K30:K31)</f>
        <v>500000</v>
      </c>
      <c r="L29" s="16"/>
      <c r="N29" s="24"/>
    </row>
    <row r="30" spans="1:14" x14ac:dyDescent="0.2">
      <c r="A30" s="17">
        <v>3421</v>
      </c>
      <c r="B30" s="17" t="s">
        <v>26</v>
      </c>
      <c r="C30" s="18"/>
      <c r="D30" s="20">
        <v>470000</v>
      </c>
      <c r="E30" s="20">
        <v>412471</v>
      </c>
      <c r="F30" s="20"/>
      <c r="G30" s="20">
        <v>87529</v>
      </c>
      <c r="H30" s="21">
        <f t="shared" si="2"/>
        <v>500000</v>
      </c>
      <c r="I30" s="19">
        <f t="shared" si="3"/>
        <v>30000</v>
      </c>
      <c r="J30" s="20">
        <f t="shared" si="4"/>
        <v>500000</v>
      </c>
      <c r="K30" s="18">
        <v>500000</v>
      </c>
      <c r="L30" s="16"/>
    </row>
    <row r="31" spans="1:14" x14ac:dyDescent="0.2">
      <c r="A31" s="17">
        <v>3422</v>
      </c>
      <c r="B31" s="17" t="s">
        <v>27</v>
      </c>
      <c r="C31" s="18"/>
      <c r="D31" s="20">
        <v>0</v>
      </c>
      <c r="E31" s="20">
        <v>41763</v>
      </c>
      <c r="F31" s="20"/>
      <c r="G31" s="20">
        <v>237</v>
      </c>
      <c r="H31" s="21">
        <f t="shared" si="2"/>
        <v>42000</v>
      </c>
      <c r="I31" s="19">
        <f t="shared" si="3"/>
        <v>42000</v>
      </c>
      <c r="J31" s="20">
        <f t="shared" si="4"/>
        <v>42000</v>
      </c>
      <c r="K31" s="18">
        <v>0</v>
      </c>
      <c r="L31" s="16"/>
    </row>
    <row r="32" spans="1:14" x14ac:dyDescent="0.2">
      <c r="A32" s="17"/>
      <c r="B32" s="17"/>
      <c r="C32" s="18"/>
      <c r="D32" s="22"/>
      <c r="E32" s="18"/>
      <c r="F32" s="18"/>
      <c r="G32" s="18"/>
      <c r="H32" s="14"/>
      <c r="I32" s="13"/>
      <c r="J32" s="15"/>
      <c r="K32" s="22"/>
      <c r="L32" s="16"/>
    </row>
    <row r="33" spans="1:12" ht="16.5" customHeight="1" x14ac:dyDescent="0.2">
      <c r="A33" s="11">
        <v>35</v>
      </c>
      <c r="B33" s="11" t="s">
        <v>28</v>
      </c>
      <c r="C33" s="12">
        <v>0</v>
      </c>
      <c r="D33" s="13">
        <f>D34+D38+D42+D45+D48</f>
        <v>14230000</v>
      </c>
      <c r="E33" s="13">
        <f t="shared" ref="E33:G33" si="11">E34+E38+E42+E45+E48</f>
        <v>10468997</v>
      </c>
      <c r="F33" s="13">
        <f t="shared" si="11"/>
        <v>0</v>
      </c>
      <c r="G33" s="13">
        <f t="shared" si="11"/>
        <v>2358003</v>
      </c>
      <c r="H33" s="14">
        <f t="shared" si="2"/>
        <v>12827000</v>
      </c>
      <c r="I33" s="13">
        <f t="shared" ref="I33:I65" si="12">H33-D33</f>
        <v>-1403000</v>
      </c>
      <c r="J33" s="15">
        <f>H33</f>
        <v>12827000</v>
      </c>
      <c r="K33" s="13">
        <f>K34+K38+K42+K45+K48</f>
        <v>10464600</v>
      </c>
      <c r="L33" s="16"/>
    </row>
    <row r="34" spans="1:12" x14ac:dyDescent="0.2">
      <c r="A34" s="11">
        <v>351</v>
      </c>
      <c r="B34" s="11" t="s">
        <v>29</v>
      </c>
      <c r="C34" s="12"/>
      <c r="D34" s="13">
        <f>SUM(D35:D36)</f>
        <v>130000</v>
      </c>
      <c r="E34" s="13">
        <f t="shared" ref="E34:G34" si="13">SUM(E35:E36)</f>
        <v>0</v>
      </c>
      <c r="F34" s="13">
        <f t="shared" si="13"/>
        <v>0</v>
      </c>
      <c r="G34" s="13">
        <f t="shared" si="13"/>
        <v>0</v>
      </c>
      <c r="H34" s="14">
        <f t="shared" si="2"/>
        <v>0</v>
      </c>
      <c r="I34" s="13">
        <f t="shared" si="12"/>
        <v>-130000</v>
      </c>
      <c r="J34" s="15">
        <f t="shared" ref="J34:J65" si="14">H34</f>
        <v>0</v>
      </c>
      <c r="K34" s="13">
        <f>SUM(K35:K36)</f>
        <v>86600</v>
      </c>
      <c r="L34" s="16"/>
    </row>
    <row r="35" spans="1:12" x14ac:dyDescent="0.2">
      <c r="A35" s="17">
        <v>3511</v>
      </c>
      <c r="B35" s="17" t="s">
        <v>30</v>
      </c>
      <c r="C35" s="12"/>
      <c r="D35" s="19">
        <v>130000</v>
      </c>
      <c r="E35" s="18"/>
      <c r="F35" s="18"/>
      <c r="G35" s="18">
        <v>0</v>
      </c>
      <c r="H35" s="21">
        <f t="shared" si="2"/>
        <v>0</v>
      </c>
      <c r="I35" s="19">
        <f t="shared" si="12"/>
        <v>-130000</v>
      </c>
      <c r="J35" s="20">
        <f t="shared" si="14"/>
        <v>0</v>
      </c>
      <c r="K35" s="19">
        <v>86600</v>
      </c>
      <c r="L35" s="16"/>
    </row>
    <row r="36" spans="1:12" x14ac:dyDescent="0.2">
      <c r="A36" s="17">
        <v>3513</v>
      </c>
      <c r="B36" s="17" t="s">
        <v>31</v>
      </c>
      <c r="C36" s="12"/>
      <c r="D36" s="19">
        <v>0</v>
      </c>
      <c r="E36" s="18">
        <v>0</v>
      </c>
      <c r="F36" s="18"/>
      <c r="G36" s="18">
        <v>0</v>
      </c>
      <c r="H36" s="21">
        <f t="shared" si="2"/>
        <v>0</v>
      </c>
      <c r="I36" s="19">
        <f t="shared" si="12"/>
        <v>0</v>
      </c>
      <c r="J36" s="20">
        <f t="shared" si="14"/>
        <v>0</v>
      </c>
      <c r="K36" s="19">
        <v>0</v>
      </c>
      <c r="L36" s="16"/>
    </row>
    <row r="37" spans="1:12" x14ac:dyDescent="0.2">
      <c r="A37" s="17"/>
      <c r="B37" s="17"/>
      <c r="C37" s="12"/>
      <c r="D37" s="19"/>
      <c r="E37" s="18"/>
      <c r="F37" s="18"/>
      <c r="G37" s="18"/>
      <c r="H37" s="14"/>
      <c r="I37" s="13"/>
      <c r="J37" s="15"/>
      <c r="K37" s="19"/>
      <c r="L37" s="16"/>
    </row>
    <row r="38" spans="1:12" ht="16.5" customHeight="1" x14ac:dyDescent="0.2">
      <c r="A38" s="11">
        <v>352</v>
      </c>
      <c r="B38" s="11" t="s">
        <v>32</v>
      </c>
      <c r="C38" s="12">
        <v>0</v>
      </c>
      <c r="D38" s="25">
        <f>SUM(D39:D40)</f>
        <v>12500000</v>
      </c>
      <c r="E38" s="25">
        <f t="shared" ref="E38:G38" si="15">SUM(E39:E40)</f>
        <v>8762515</v>
      </c>
      <c r="F38" s="25">
        <f t="shared" si="15"/>
        <v>0</v>
      </c>
      <c r="G38" s="25">
        <f t="shared" si="15"/>
        <v>827485</v>
      </c>
      <c r="H38" s="14">
        <f t="shared" si="2"/>
        <v>9590000</v>
      </c>
      <c r="I38" s="13">
        <f t="shared" si="12"/>
        <v>-2910000</v>
      </c>
      <c r="J38" s="15">
        <f t="shared" si="14"/>
        <v>9590000</v>
      </c>
      <c r="K38" s="25">
        <f>SUM(K39:K40)</f>
        <v>7434000</v>
      </c>
      <c r="L38" s="16"/>
    </row>
    <row r="39" spans="1:12" x14ac:dyDescent="0.2">
      <c r="A39" s="17">
        <v>3521</v>
      </c>
      <c r="B39" s="17" t="s">
        <v>33</v>
      </c>
      <c r="C39" s="12"/>
      <c r="D39" s="20">
        <v>12500000</v>
      </c>
      <c r="E39" s="20">
        <v>1112193</v>
      </c>
      <c r="F39" s="20"/>
      <c r="G39" s="20">
        <v>807</v>
      </c>
      <c r="H39" s="21">
        <f t="shared" si="2"/>
        <v>1113000</v>
      </c>
      <c r="I39" s="19">
        <f t="shared" si="12"/>
        <v>-11387000</v>
      </c>
      <c r="J39" s="20">
        <f t="shared" si="14"/>
        <v>1113000</v>
      </c>
      <c r="K39" s="18">
        <v>1165000</v>
      </c>
      <c r="L39" s="16"/>
    </row>
    <row r="40" spans="1:12" x14ac:dyDescent="0.2">
      <c r="A40" s="17">
        <v>3522</v>
      </c>
      <c r="B40" s="17" t="s">
        <v>34</v>
      </c>
      <c r="C40" s="12"/>
      <c r="D40" s="20">
        <v>0</v>
      </c>
      <c r="E40" s="20">
        <v>7650322</v>
      </c>
      <c r="F40" s="20"/>
      <c r="G40" s="20">
        <v>826678</v>
      </c>
      <c r="H40" s="26">
        <f t="shared" si="2"/>
        <v>8477000</v>
      </c>
      <c r="I40" s="19">
        <f t="shared" si="12"/>
        <v>8477000</v>
      </c>
      <c r="J40" s="20">
        <f t="shared" si="14"/>
        <v>8477000</v>
      </c>
      <c r="K40" s="18">
        <v>6269000</v>
      </c>
      <c r="L40" s="16"/>
    </row>
    <row r="41" spans="1:12" x14ac:dyDescent="0.2">
      <c r="A41" s="27"/>
      <c r="B41" s="28"/>
      <c r="C41" s="24"/>
      <c r="D41" s="24"/>
      <c r="E41" s="24"/>
      <c r="F41" s="24"/>
      <c r="G41" s="24"/>
      <c r="H41" s="29"/>
      <c r="I41" s="13"/>
      <c r="J41" s="15"/>
      <c r="K41" s="30"/>
      <c r="L41" s="16"/>
    </row>
    <row r="42" spans="1:12" ht="16.5" customHeight="1" x14ac:dyDescent="0.2">
      <c r="A42" s="11">
        <v>353</v>
      </c>
      <c r="B42" s="11" t="s">
        <v>35</v>
      </c>
      <c r="C42" s="12">
        <v>0</v>
      </c>
      <c r="D42" s="12">
        <f>D43</f>
        <v>600000</v>
      </c>
      <c r="E42" s="12">
        <f t="shared" ref="E42:G42" si="16">E43</f>
        <v>1392174</v>
      </c>
      <c r="F42" s="12">
        <f t="shared" si="16"/>
        <v>0</v>
      </c>
      <c r="G42" s="12">
        <f t="shared" si="16"/>
        <v>1407826</v>
      </c>
      <c r="H42" s="14">
        <f t="shared" ref="H42:H65" si="17">E42+F42+G42</f>
        <v>2800000</v>
      </c>
      <c r="I42" s="13">
        <f t="shared" si="12"/>
        <v>2200000</v>
      </c>
      <c r="J42" s="15">
        <f t="shared" si="14"/>
        <v>2800000</v>
      </c>
      <c r="K42" s="12">
        <f>K43</f>
        <v>1555000</v>
      </c>
      <c r="L42" s="16"/>
    </row>
    <row r="43" spans="1:12" x14ac:dyDescent="0.2">
      <c r="A43" s="17">
        <v>3531</v>
      </c>
      <c r="B43" s="17" t="s">
        <v>36</v>
      </c>
      <c r="C43" s="18"/>
      <c r="D43" s="20">
        <v>600000</v>
      </c>
      <c r="E43" s="20">
        <v>1392174</v>
      </c>
      <c r="F43" s="20">
        <v>0</v>
      </c>
      <c r="G43" s="20">
        <v>1407826</v>
      </c>
      <c r="H43" s="21">
        <f t="shared" si="17"/>
        <v>2800000</v>
      </c>
      <c r="I43" s="19">
        <f t="shared" si="12"/>
        <v>2200000</v>
      </c>
      <c r="J43" s="20">
        <f t="shared" si="14"/>
        <v>2800000</v>
      </c>
      <c r="K43" s="18">
        <v>1555000</v>
      </c>
      <c r="L43" s="16"/>
    </row>
    <row r="44" spans="1:12" x14ac:dyDescent="0.2">
      <c r="A44" s="17"/>
      <c r="B44" s="17"/>
      <c r="C44" s="12"/>
      <c r="D44" s="12"/>
      <c r="E44" s="12"/>
      <c r="F44" s="12"/>
      <c r="G44" s="12"/>
      <c r="H44" s="14"/>
      <c r="I44" s="13"/>
      <c r="J44" s="15"/>
      <c r="K44" s="12"/>
      <c r="L44" s="16"/>
    </row>
    <row r="45" spans="1:12" ht="16.5" customHeight="1" x14ac:dyDescent="0.2">
      <c r="A45" s="11">
        <v>354</v>
      </c>
      <c r="B45" s="11" t="s">
        <v>37</v>
      </c>
      <c r="C45" s="12">
        <v>0</v>
      </c>
      <c r="D45" s="12">
        <f>D46</f>
        <v>400000</v>
      </c>
      <c r="E45" s="12">
        <f t="shared" ref="E45:G45" si="18">E46</f>
        <v>231170</v>
      </c>
      <c r="F45" s="12">
        <f t="shared" si="18"/>
        <v>0</v>
      </c>
      <c r="G45" s="12">
        <f t="shared" si="18"/>
        <v>35830</v>
      </c>
      <c r="H45" s="14">
        <f t="shared" si="17"/>
        <v>267000</v>
      </c>
      <c r="I45" s="13">
        <f t="shared" si="12"/>
        <v>-133000</v>
      </c>
      <c r="J45" s="15">
        <f t="shared" si="14"/>
        <v>267000</v>
      </c>
      <c r="K45" s="12">
        <f>K46</f>
        <v>700000</v>
      </c>
      <c r="L45" s="16"/>
    </row>
    <row r="46" spans="1:12" x14ac:dyDescent="0.2">
      <c r="A46" s="17">
        <v>3541</v>
      </c>
      <c r="B46" s="17" t="s">
        <v>37</v>
      </c>
      <c r="C46" s="18"/>
      <c r="D46" s="20">
        <v>400000</v>
      </c>
      <c r="E46" s="20">
        <v>231170</v>
      </c>
      <c r="F46" s="20">
        <v>0</v>
      </c>
      <c r="G46" s="20">
        <v>35830</v>
      </c>
      <c r="H46" s="21">
        <f t="shared" si="17"/>
        <v>267000</v>
      </c>
      <c r="I46" s="19">
        <f t="shared" si="12"/>
        <v>-133000</v>
      </c>
      <c r="J46" s="20">
        <f t="shared" si="14"/>
        <v>267000</v>
      </c>
      <c r="K46" s="18">
        <v>700000</v>
      </c>
      <c r="L46" s="16"/>
    </row>
    <row r="47" spans="1:12" x14ac:dyDescent="0.2">
      <c r="A47" s="17"/>
      <c r="B47" s="17"/>
      <c r="C47" s="18"/>
      <c r="D47" s="18"/>
      <c r="E47" s="18"/>
      <c r="F47" s="18"/>
      <c r="G47" s="18"/>
      <c r="H47" s="14"/>
      <c r="I47" s="13"/>
      <c r="J47" s="15"/>
      <c r="K47" s="18"/>
      <c r="L47" s="16"/>
    </row>
    <row r="48" spans="1:12" ht="17.25" customHeight="1" x14ac:dyDescent="0.2">
      <c r="A48" s="11">
        <v>355</v>
      </c>
      <c r="B48" s="11" t="s">
        <v>38</v>
      </c>
      <c r="C48" s="12">
        <v>0</v>
      </c>
      <c r="D48" s="25">
        <f>D49</f>
        <v>600000</v>
      </c>
      <c r="E48" s="25">
        <f t="shared" ref="E48:G48" si="19">E49</f>
        <v>83138</v>
      </c>
      <c r="F48" s="25">
        <f t="shared" si="19"/>
        <v>0</v>
      </c>
      <c r="G48" s="25">
        <f t="shared" si="19"/>
        <v>86862</v>
      </c>
      <c r="H48" s="14">
        <f t="shared" si="17"/>
        <v>170000</v>
      </c>
      <c r="I48" s="13">
        <f t="shared" si="12"/>
        <v>-430000</v>
      </c>
      <c r="J48" s="15">
        <f t="shared" si="14"/>
        <v>170000</v>
      </c>
      <c r="K48" s="25">
        <f>K49</f>
        <v>689000</v>
      </c>
      <c r="L48" s="16"/>
    </row>
    <row r="49" spans="1:12" x14ac:dyDescent="0.2">
      <c r="A49" s="17">
        <v>3551</v>
      </c>
      <c r="B49" s="17" t="s">
        <v>38</v>
      </c>
      <c r="C49" s="18"/>
      <c r="D49" s="20">
        <v>600000</v>
      </c>
      <c r="E49" s="20">
        <v>83138</v>
      </c>
      <c r="F49" s="20">
        <v>0</v>
      </c>
      <c r="G49" s="20">
        <v>86862</v>
      </c>
      <c r="H49" s="21">
        <f t="shared" si="17"/>
        <v>170000</v>
      </c>
      <c r="I49" s="19">
        <f t="shared" si="12"/>
        <v>-430000</v>
      </c>
      <c r="J49" s="20">
        <f t="shared" si="14"/>
        <v>170000</v>
      </c>
      <c r="K49" s="18">
        <v>689000</v>
      </c>
      <c r="L49" s="16"/>
    </row>
    <row r="50" spans="1:12" x14ac:dyDescent="0.2">
      <c r="A50" s="17"/>
      <c r="B50" s="17"/>
      <c r="C50" s="18"/>
      <c r="D50" s="18"/>
      <c r="E50" s="18"/>
      <c r="F50" s="18"/>
      <c r="G50" s="18"/>
      <c r="H50" s="14"/>
      <c r="I50" s="13"/>
      <c r="J50" s="15"/>
      <c r="K50" s="18"/>
      <c r="L50" s="16"/>
    </row>
    <row r="51" spans="1:12" ht="14.25" customHeight="1" x14ac:dyDescent="0.2">
      <c r="A51" s="11">
        <v>36</v>
      </c>
      <c r="B51" s="11" t="s">
        <v>39</v>
      </c>
      <c r="C51" s="12">
        <v>0</v>
      </c>
      <c r="D51" s="13">
        <f>D52+D56+D59</f>
        <v>730000</v>
      </c>
      <c r="E51" s="13">
        <f t="shared" ref="E51:G51" si="20">E52+E56+E59</f>
        <v>933894</v>
      </c>
      <c r="F51" s="13">
        <f t="shared" si="20"/>
        <v>0</v>
      </c>
      <c r="G51" s="13">
        <f t="shared" si="20"/>
        <v>310106</v>
      </c>
      <c r="H51" s="14">
        <f t="shared" si="17"/>
        <v>1244000</v>
      </c>
      <c r="I51" s="13">
        <f t="shared" si="12"/>
        <v>514000</v>
      </c>
      <c r="J51" s="15">
        <f t="shared" si="14"/>
        <v>1244000</v>
      </c>
      <c r="K51" s="13">
        <f>K52+K56+K59</f>
        <v>836300</v>
      </c>
      <c r="L51" s="16"/>
    </row>
    <row r="52" spans="1:12" x14ac:dyDescent="0.2">
      <c r="A52" s="11">
        <v>361</v>
      </c>
      <c r="B52" s="11" t="s">
        <v>40</v>
      </c>
      <c r="C52" s="12">
        <v>0</v>
      </c>
      <c r="D52" s="13">
        <f>SUM(D53:D54)</f>
        <v>710000</v>
      </c>
      <c r="E52" s="13">
        <f t="shared" ref="E52:G52" si="21">SUM(E53:E54)</f>
        <v>850904</v>
      </c>
      <c r="F52" s="13">
        <f t="shared" si="21"/>
        <v>0</v>
      </c>
      <c r="G52" s="13">
        <f t="shared" si="21"/>
        <v>306096</v>
      </c>
      <c r="H52" s="14">
        <f t="shared" si="17"/>
        <v>1157000</v>
      </c>
      <c r="I52" s="13">
        <f t="shared" si="12"/>
        <v>447000</v>
      </c>
      <c r="J52" s="15">
        <f t="shared" si="14"/>
        <v>1157000</v>
      </c>
      <c r="K52" s="13">
        <f>SUM(K53:K54)</f>
        <v>831300</v>
      </c>
      <c r="L52" s="16"/>
    </row>
    <row r="53" spans="1:12" x14ac:dyDescent="0.2">
      <c r="A53" s="17">
        <v>3611</v>
      </c>
      <c r="B53" s="17" t="s">
        <v>41</v>
      </c>
      <c r="C53" s="12"/>
      <c r="D53" s="20">
        <v>10000</v>
      </c>
      <c r="E53" s="20">
        <v>8212</v>
      </c>
      <c r="F53" s="20"/>
      <c r="G53" s="20">
        <v>1788</v>
      </c>
      <c r="H53" s="21">
        <f t="shared" si="17"/>
        <v>10000</v>
      </c>
      <c r="I53" s="19">
        <f t="shared" si="12"/>
        <v>0</v>
      </c>
      <c r="J53" s="20">
        <f t="shared" si="14"/>
        <v>10000</v>
      </c>
      <c r="K53" s="18">
        <v>10000</v>
      </c>
      <c r="L53" s="16"/>
    </row>
    <row r="54" spans="1:12" x14ac:dyDescent="0.2">
      <c r="A54" s="17">
        <v>3612</v>
      </c>
      <c r="B54" s="17" t="s">
        <v>42</v>
      </c>
      <c r="C54" s="12"/>
      <c r="D54" s="20">
        <v>700000</v>
      </c>
      <c r="E54" s="20">
        <v>842692</v>
      </c>
      <c r="F54" s="20"/>
      <c r="G54" s="20">
        <v>304308</v>
      </c>
      <c r="H54" s="21">
        <f t="shared" si="17"/>
        <v>1147000</v>
      </c>
      <c r="I54" s="19">
        <f t="shared" si="12"/>
        <v>447000</v>
      </c>
      <c r="J54" s="20">
        <f t="shared" si="14"/>
        <v>1147000</v>
      </c>
      <c r="K54" s="18">
        <v>821300</v>
      </c>
      <c r="L54" s="16"/>
    </row>
    <row r="55" spans="1:12" x14ac:dyDescent="0.2">
      <c r="A55" s="17"/>
      <c r="B55" s="17"/>
      <c r="C55" s="12"/>
      <c r="D55" s="12"/>
      <c r="E55" s="12"/>
      <c r="F55" s="12"/>
      <c r="G55" s="12"/>
      <c r="H55" s="14"/>
      <c r="I55" s="13"/>
      <c r="J55" s="15"/>
      <c r="K55" s="12"/>
      <c r="L55" s="16"/>
    </row>
    <row r="56" spans="1:12" ht="17.25" customHeight="1" x14ac:dyDescent="0.2">
      <c r="A56" s="11">
        <v>362</v>
      </c>
      <c r="B56" s="11" t="s">
        <v>43</v>
      </c>
      <c r="C56" s="12">
        <v>0</v>
      </c>
      <c r="D56" s="25">
        <f>D57</f>
        <v>0</v>
      </c>
      <c r="E56" s="25">
        <f t="shared" ref="E56:G56" si="22">E57</f>
        <v>0</v>
      </c>
      <c r="F56" s="25">
        <f t="shared" si="22"/>
        <v>0</v>
      </c>
      <c r="G56" s="25">
        <f t="shared" si="22"/>
        <v>0</v>
      </c>
      <c r="H56" s="14">
        <f t="shared" si="17"/>
        <v>0</v>
      </c>
      <c r="I56" s="13">
        <f t="shared" si="12"/>
        <v>0</v>
      </c>
      <c r="J56" s="15">
        <f t="shared" si="14"/>
        <v>0</v>
      </c>
      <c r="K56" s="25">
        <f>K57</f>
        <v>0</v>
      </c>
      <c r="L56" s="16"/>
    </row>
    <row r="57" spans="1:12" x14ac:dyDescent="0.2">
      <c r="A57" s="17">
        <v>3621</v>
      </c>
      <c r="B57" s="17" t="s">
        <v>44</v>
      </c>
      <c r="C57" s="18"/>
      <c r="D57" s="20">
        <v>0</v>
      </c>
      <c r="E57" s="20">
        <v>0</v>
      </c>
      <c r="F57" s="20"/>
      <c r="G57" s="20"/>
      <c r="H57" s="21">
        <f t="shared" si="17"/>
        <v>0</v>
      </c>
      <c r="I57" s="19">
        <f t="shared" si="12"/>
        <v>0</v>
      </c>
      <c r="J57" s="20">
        <f t="shared" si="14"/>
        <v>0</v>
      </c>
      <c r="K57" s="18">
        <v>0</v>
      </c>
      <c r="L57" s="16"/>
    </row>
    <row r="58" spans="1:12" x14ac:dyDescent="0.2">
      <c r="A58" s="17"/>
      <c r="B58" s="17"/>
      <c r="C58" s="18"/>
      <c r="D58" s="18"/>
      <c r="E58" s="18"/>
      <c r="F58" s="18"/>
      <c r="G58" s="18"/>
      <c r="H58" s="14"/>
      <c r="I58" s="13"/>
      <c r="J58" s="15"/>
      <c r="K58" s="18"/>
      <c r="L58" s="16"/>
    </row>
    <row r="59" spans="1:12" ht="15.75" customHeight="1" x14ac:dyDescent="0.2">
      <c r="A59" s="11">
        <v>363</v>
      </c>
      <c r="B59" s="11" t="s">
        <v>45</v>
      </c>
      <c r="C59" s="12">
        <v>0</v>
      </c>
      <c r="D59" s="25">
        <f>SUM(D60:D61)</f>
        <v>20000</v>
      </c>
      <c r="E59" s="25">
        <f t="shared" ref="E59:G59" si="23">SUM(E60:E61)</f>
        <v>82990</v>
      </c>
      <c r="F59" s="25">
        <f t="shared" si="23"/>
        <v>0</v>
      </c>
      <c r="G59" s="25">
        <f t="shared" si="23"/>
        <v>4010</v>
      </c>
      <c r="H59" s="14">
        <f t="shared" si="17"/>
        <v>87000</v>
      </c>
      <c r="I59" s="13">
        <f t="shared" si="12"/>
        <v>67000</v>
      </c>
      <c r="J59" s="15">
        <f t="shared" si="14"/>
        <v>87000</v>
      </c>
      <c r="K59" s="25">
        <f>SUM(K60:K61)</f>
        <v>5000</v>
      </c>
      <c r="L59" s="16"/>
    </row>
    <row r="60" spans="1:12" x14ac:dyDescent="0.2">
      <c r="A60" s="17">
        <v>3631</v>
      </c>
      <c r="B60" s="17" t="s">
        <v>46</v>
      </c>
      <c r="C60" s="17"/>
      <c r="D60" s="17">
        <v>0</v>
      </c>
      <c r="E60" s="17"/>
      <c r="F60" s="17"/>
      <c r="G60" s="17"/>
      <c r="H60" s="21">
        <f t="shared" si="17"/>
        <v>0</v>
      </c>
      <c r="I60" s="19">
        <f t="shared" si="12"/>
        <v>0</v>
      </c>
      <c r="J60" s="20">
        <f t="shared" si="14"/>
        <v>0</v>
      </c>
      <c r="K60" s="17">
        <v>0</v>
      </c>
      <c r="L60" s="16"/>
    </row>
    <row r="61" spans="1:12" x14ac:dyDescent="0.2">
      <c r="A61" s="17">
        <v>3633</v>
      </c>
      <c r="B61" s="17" t="s">
        <v>45</v>
      </c>
      <c r="C61" s="17"/>
      <c r="D61" s="20">
        <v>20000</v>
      </c>
      <c r="E61" s="20">
        <v>82990</v>
      </c>
      <c r="F61" s="20"/>
      <c r="G61" s="20">
        <v>4010</v>
      </c>
      <c r="H61" s="21">
        <f t="shared" si="17"/>
        <v>87000</v>
      </c>
      <c r="I61" s="19">
        <f t="shared" si="12"/>
        <v>67000</v>
      </c>
      <c r="J61" s="20">
        <f t="shared" si="14"/>
        <v>87000</v>
      </c>
      <c r="K61" s="18">
        <v>5000</v>
      </c>
      <c r="L61" s="16"/>
    </row>
    <row r="62" spans="1:12" x14ac:dyDescent="0.2">
      <c r="A62" s="11"/>
      <c r="B62" s="28"/>
      <c r="C62" s="18"/>
      <c r="D62" s="12"/>
      <c r="E62" s="12"/>
      <c r="F62" s="12"/>
      <c r="G62" s="12"/>
      <c r="H62" s="14"/>
      <c r="I62" s="13"/>
      <c r="J62" s="15"/>
      <c r="K62" s="12"/>
      <c r="L62" s="16"/>
    </row>
    <row r="63" spans="1:12" ht="15" customHeight="1" x14ac:dyDescent="0.2">
      <c r="A63" s="17"/>
      <c r="B63" s="11" t="s">
        <v>47</v>
      </c>
      <c r="C63" s="12">
        <v>0</v>
      </c>
      <c r="D63" s="12">
        <f>D51+D33+D20+D15+D11+D6</f>
        <v>47155000</v>
      </c>
      <c r="E63" s="12">
        <f>E51+E33+E20+E15+E11+E6</f>
        <v>37851532</v>
      </c>
      <c r="F63" s="12">
        <f>F51+F33+F20+F15+F11+F6</f>
        <v>0</v>
      </c>
      <c r="G63" s="12">
        <f>G51+G33+G20+G15+G11+G6</f>
        <v>8188468</v>
      </c>
      <c r="H63" s="14">
        <f t="shared" si="17"/>
        <v>46040000</v>
      </c>
      <c r="I63" s="13">
        <f t="shared" si="12"/>
        <v>-1115000</v>
      </c>
      <c r="J63" s="15">
        <f t="shared" si="14"/>
        <v>46040000</v>
      </c>
      <c r="K63" s="12">
        <f>K51+K33+K20+K15+K11+K6</f>
        <v>43230000</v>
      </c>
      <c r="L63" s="16"/>
    </row>
    <row r="64" spans="1:12" x14ac:dyDescent="0.2">
      <c r="A64" s="11">
        <v>522</v>
      </c>
      <c r="B64" s="11" t="s">
        <v>48</v>
      </c>
      <c r="C64" s="12"/>
      <c r="D64" s="12"/>
      <c r="E64" s="12"/>
      <c r="F64" s="12"/>
      <c r="G64" s="12"/>
      <c r="H64" s="14"/>
      <c r="I64" s="13"/>
      <c r="J64" s="15"/>
      <c r="K64" s="12"/>
      <c r="L64" s="16"/>
    </row>
    <row r="65" spans="1:17" ht="15" customHeight="1" x14ac:dyDescent="0.2">
      <c r="A65" s="17"/>
      <c r="B65" s="11" t="s">
        <v>49</v>
      </c>
      <c r="C65" s="12"/>
      <c r="D65" s="12">
        <f>D63+D64</f>
        <v>47155000</v>
      </c>
      <c r="E65" s="12">
        <f t="shared" ref="E65:G65" si="24">E63+E64</f>
        <v>37851532</v>
      </c>
      <c r="F65" s="12">
        <f t="shared" si="24"/>
        <v>0</v>
      </c>
      <c r="G65" s="12">
        <f t="shared" si="24"/>
        <v>8188468</v>
      </c>
      <c r="H65" s="14">
        <f t="shared" si="17"/>
        <v>46040000</v>
      </c>
      <c r="I65" s="13">
        <f t="shared" si="12"/>
        <v>-1115000</v>
      </c>
      <c r="J65" s="15">
        <f t="shared" si="14"/>
        <v>46040000</v>
      </c>
      <c r="K65" s="12">
        <f>K63+K64</f>
        <v>43230000</v>
      </c>
      <c r="L65" s="16"/>
    </row>
    <row r="66" spans="1:17" s="7" customFormat="1" ht="53.25" customHeight="1" x14ac:dyDescent="0.25">
      <c r="A66" s="2"/>
      <c r="B66" s="3" t="s">
        <v>50</v>
      </c>
      <c r="C66" s="43" t="s">
        <v>2</v>
      </c>
      <c r="D66" s="44"/>
      <c r="E66" s="4" t="s">
        <v>3</v>
      </c>
      <c r="F66" s="4" t="s">
        <v>4</v>
      </c>
      <c r="G66" s="4" t="s">
        <v>5</v>
      </c>
      <c r="H66" s="5" t="s">
        <v>6</v>
      </c>
      <c r="I66" s="4" t="s">
        <v>7</v>
      </c>
      <c r="J66" s="6" t="s">
        <v>8</v>
      </c>
      <c r="K66" s="5" t="s">
        <v>9</v>
      </c>
    </row>
    <row r="67" spans="1:17" ht="17.25" customHeight="1" x14ac:dyDescent="0.2">
      <c r="A67" s="8">
        <v>1</v>
      </c>
      <c r="B67" s="8">
        <v>2</v>
      </c>
      <c r="C67" s="8"/>
      <c r="D67" s="8">
        <v>3</v>
      </c>
      <c r="E67" s="8">
        <v>4</v>
      </c>
      <c r="F67" s="8"/>
      <c r="G67" s="8">
        <v>4</v>
      </c>
      <c r="H67" s="14">
        <v>8</v>
      </c>
      <c r="I67" s="8">
        <v>4</v>
      </c>
      <c r="J67" s="10">
        <v>5</v>
      </c>
      <c r="K67" s="8">
        <v>6</v>
      </c>
      <c r="L67" s="16"/>
    </row>
    <row r="68" spans="1:17" ht="15.75" customHeight="1" x14ac:dyDescent="0.2">
      <c r="A68" s="11">
        <v>41</v>
      </c>
      <c r="B68" s="11" t="s">
        <v>51</v>
      </c>
      <c r="C68" s="12">
        <v>0</v>
      </c>
      <c r="D68" s="31">
        <f>D69+D73+D76</f>
        <v>14987000</v>
      </c>
      <c r="E68" s="31">
        <f t="shared" ref="E68:G68" si="25">E69+E73+E76</f>
        <v>11786311</v>
      </c>
      <c r="F68" s="31">
        <f t="shared" si="25"/>
        <v>0</v>
      </c>
      <c r="G68" s="31">
        <f t="shared" si="25"/>
        <v>2928289</v>
      </c>
      <c r="H68" s="14">
        <f t="shared" ref="H68:H101" si="26">E68+F68+G68</f>
        <v>14714600</v>
      </c>
      <c r="I68" s="13">
        <f t="shared" ref="I68:I101" si="27">H68-D68</f>
        <v>-272400</v>
      </c>
      <c r="J68" s="15">
        <f>H68</f>
        <v>14714600</v>
      </c>
      <c r="K68" s="31">
        <f>K69+K73+K76</f>
        <v>15557000</v>
      </c>
      <c r="L68" s="16"/>
    </row>
    <row r="69" spans="1:17" x14ac:dyDescent="0.2">
      <c r="A69" s="11">
        <v>411</v>
      </c>
      <c r="B69" s="11" t="s">
        <v>52</v>
      </c>
      <c r="C69" s="12">
        <v>0</v>
      </c>
      <c r="D69" s="31">
        <f>SUM(D70:D71)</f>
        <v>12355000</v>
      </c>
      <c r="E69" s="31">
        <f t="shared" ref="E69:G69" si="28">SUM(E70:E71)</f>
        <v>9993440</v>
      </c>
      <c r="F69" s="31">
        <f t="shared" si="28"/>
        <v>0</v>
      </c>
      <c r="G69" s="31">
        <f t="shared" si="28"/>
        <v>2156560</v>
      </c>
      <c r="H69" s="14">
        <f t="shared" si="26"/>
        <v>12150000</v>
      </c>
      <c r="I69" s="13">
        <f t="shared" si="27"/>
        <v>-205000</v>
      </c>
      <c r="J69" s="15">
        <f t="shared" ref="J69:J101" si="29">H69</f>
        <v>12150000</v>
      </c>
      <c r="K69" s="31">
        <f>SUM(K70:K71)</f>
        <v>12550000</v>
      </c>
      <c r="L69" s="16"/>
    </row>
    <row r="70" spans="1:17" x14ac:dyDescent="0.2">
      <c r="A70" s="17">
        <v>4111</v>
      </c>
      <c r="B70" s="17" t="s">
        <v>53</v>
      </c>
      <c r="C70" s="18"/>
      <c r="D70" s="20">
        <v>12300000</v>
      </c>
      <c r="E70" s="20">
        <v>9950223</v>
      </c>
      <c r="F70" s="20"/>
      <c r="G70" s="20">
        <v>2149777</v>
      </c>
      <c r="H70" s="21">
        <f t="shared" si="26"/>
        <v>12100000</v>
      </c>
      <c r="I70" s="19">
        <f t="shared" si="27"/>
        <v>-200000</v>
      </c>
      <c r="J70" s="20">
        <f t="shared" si="29"/>
        <v>12100000</v>
      </c>
      <c r="K70" s="18">
        <v>12500000</v>
      </c>
      <c r="L70" s="16"/>
      <c r="M70" s="32"/>
      <c r="N70" s="32"/>
      <c r="O70" s="32"/>
      <c r="P70" s="32"/>
      <c r="Q70" s="24"/>
    </row>
    <row r="71" spans="1:17" x14ac:dyDescent="0.2">
      <c r="A71" s="17">
        <v>4112</v>
      </c>
      <c r="B71" s="17" t="s">
        <v>54</v>
      </c>
      <c r="C71" s="18"/>
      <c r="D71" s="18">
        <v>55000</v>
      </c>
      <c r="E71" s="18">
        <v>43217</v>
      </c>
      <c r="F71" s="18"/>
      <c r="G71" s="18">
        <v>6783</v>
      </c>
      <c r="H71" s="21">
        <f t="shared" si="26"/>
        <v>50000</v>
      </c>
      <c r="I71" s="19">
        <f t="shared" si="27"/>
        <v>-5000</v>
      </c>
      <c r="J71" s="20">
        <f t="shared" si="29"/>
        <v>50000</v>
      </c>
      <c r="K71" s="18">
        <v>50000</v>
      </c>
      <c r="L71" s="16"/>
      <c r="M71" s="32"/>
      <c r="N71" s="32"/>
      <c r="O71" s="32"/>
      <c r="P71" s="32"/>
    </row>
    <row r="72" spans="1:17" x14ac:dyDescent="0.2">
      <c r="A72" s="17"/>
      <c r="B72" s="17"/>
      <c r="C72" s="18"/>
      <c r="D72" s="18"/>
      <c r="E72" s="18"/>
      <c r="F72" s="18"/>
      <c r="G72" s="18"/>
      <c r="H72" s="21"/>
      <c r="I72" s="19"/>
      <c r="J72" s="20"/>
      <c r="K72" s="18"/>
      <c r="L72" s="16"/>
      <c r="M72" s="32"/>
      <c r="N72" s="32"/>
      <c r="O72" s="32"/>
      <c r="P72" s="32"/>
    </row>
    <row r="73" spans="1:17" ht="15" customHeight="1" x14ac:dyDescent="0.2">
      <c r="A73" s="11">
        <v>412</v>
      </c>
      <c r="B73" s="11" t="s">
        <v>55</v>
      </c>
      <c r="C73" s="12">
        <v>0</v>
      </c>
      <c r="D73" s="31">
        <f>D74</f>
        <v>500000</v>
      </c>
      <c r="E73" s="31">
        <f t="shared" ref="E73:G73" si="30">E74</f>
        <v>240142</v>
      </c>
      <c r="F73" s="31">
        <f t="shared" si="30"/>
        <v>0</v>
      </c>
      <c r="G73" s="31">
        <f t="shared" si="30"/>
        <v>459858</v>
      </c>
      <c r="H73" s="14">
        <f t="shared" si="26"/>
        <v>700000</v>
      </c>
      <c r="I73" s="13">
        <f t="shared" si="27"/>
        <v>200000</v>
      </c>
      <c r="J73" s="15">
        <f t="shared" si="29"/>
        <v>700000</v>
      </c>
      <c r="K73" s="31">
        <f>K74</f>
        <v>920000</v>
      </c>
      <c r="L73" s="16"/>
      <c r="M73" s="32"/>
      <c r="N73" s="32"/>
      <c r="O73" s="32"/>
      <c r="P73" s="32"/>
    </row>
    <row r="74" spans="1:17" x14ac:dyDescent="0.2">
      <c r="A74" s="17">
        <v>4121</v>
      </c>
      <c r="B74" s="17" t="s">
        <v>55</v>
      </c>
      <c r="C74" s="18"/>
      <c r="D74" s="33">
        <v>500000</v>
      </c>
      <c r="E74" s="20">
        <v>240142</v>
      </c>
      <c r="F74" s="20"/>
      <c r="G74" s="20">
        <v>459858</v>
      </c>
      <c r="H74" s="21">
        <f t="shared" si="26"/>
        <v>700000</v>
      </c>
      <c r="I74" s="19">
        <f t="shared" si="27"/>
        <v>200000</v>
      </c>
      <c r="J74" s="20">
        <f t="shared" si="29"/>
        <v>700000</v>
      </c>
      <c r="K74" s="23">
        <v>920000</v>
      </c>
      <c r="L74" s="16"/>
      <c r="M74" s="32"/>
      <c r="N74" s="32"/>
      <c r="O74" s="32"/>
      <c r="P74" s="32"/>
    </row>
    <row r="75" spans="1:17" x14ac:dyDescent="0.2">
      <c r="A75" s="17"/>
      <c r="B75" s="17"/>
      <c r="C75" s="18"/>
      <c r="D75" s="18"/>
      <c r="E75" s="18"/>
      <c r="F75" s="18"/>
      <c r="G75" s="18"/>
      <c r="H75" s="14"/>
      <c r="I75" s="13"/>
      <c r="J75" s="15"/>
      <c r="K75" s="18"/>
      <c r="L75" s="16"/>
      <c r="M75" s="32"/>
      <c r="N75" s="32"/>
      <c r="O75" s="32"/>
      <c r="P75" s="32"/>
    </row>
    <row r="76" spans="1:17" ht="16.5" customHeight="1" x14ac:dyDescent="0.2">
      <c r="A76" s="11">
        <v>413</v>
      </c>
      <c r="B76" s="11" t="s">
        <v>56</v>
      </c>
      <c r="C76" s="12">
        <v>0</v>
      </c>
      <c r="D76" s="31">
        <f>SUM(D77:D79)</f>
        <v>2132000</v>
      </c>
      <c r="E76" s="31">
        <f>SUM(E77:E79)</f>
        <v>1552729</v>
      </c>
      <c r="F76" s="31">
        <f>SUM(F77:F79)</f>
        <v>0</v>
      </c>
      <c r="G76" s="31">
        <f>SUM(G77:G79)</f>
        <v>311871</v>
      </c>
      <c r="H76" s="14">
        <f t="shared" si="26"/>
        <v>1864600</v>
      </c>
      <c r="I76" s="13">
        <f t="shared" si="27"/>
        <v>-267400</v>
      </c>
      <c r="J76" s="15">
        <f t="shared" si="29"/>
        <v>1864600</v>
      </c>
      <c r="K76" s="31">
        <f>SUM(K77:K79)</f>
        <v>2087000</v>
      </c>
      <c r="L76" s="16"/>
      <c r="M76" s="32"/>
      <c r="N76" s="32"/>
      <c r="O76" s="32"/>
      <c r="P76" s="32"/>
    </row>
    <row r="77" spans="1:17" x14ac:dyDescent="0.2">
      <c r="A77" s="17">
        <v>4131</v>
      </c>
      <c r="B77" s="17" t="s">
        <v>57</v>
      </c>
      <c r="C77" s="18"/>
      <c r="D77" s="33">
        <v>1860000</v>
      </c>
      <c r="E77" s="20">
        <v>1548163</v>
      </c>
      <c r="F77" s="20"/>
      <c r="G77" s="20">
        <v>311837</v>
      </c>
      <c r="H77" s="21">
        <f t="shared" si="26"/>
        <v>1860000</v>
      </c>
      <c r="I77" s="19">
        <f t="shared" si="27"/>
        <v>0</v>
      </c>
      <c r="J77" s="20">
        <f t="shared" si="29"/>
        <v>1860000</v>
      </c>
      <c r="K77" s="23">
        <v>2062000</v>
      </c>
      <c r="L77" s="16"/>
      <c r="M77" s="32"/>
      <c r="N77" s="32"/>
      <c r="O77" s="32"/>
      <c r="P77" s="32"/>
      <c r="Q77" s="24"/>
    </row>
    <row r="78" spans="1:17" x14ac:dyDescent="0.2">
      <c r="A78" s="17">
        <v>4132</v>
      </c>
      <c r="B78" s="17" t="s">
        <v>58</v>
      </c>
      <c r="C78" s="18"/>
      <c r="D78" s="33">
        <v>272000</v>
      </c>
      <c r="E78" s="20">
        <v>0</v>
      </c>
      <c r="F78" s="20"/>
      <c r="G78" s="20">
        <v>0</v>
      </c>
      <c r="H78" s="21">
        <f t="shared" si="26"/>
        <v>0</v>
      </c>
      <c r="I78" s="19">
        <f t="shared" si="27"/>
        <v>-272000</v>
      </c>
      <c r="J78" s="20">
        <f t="shared" si="29"/>
        <v>0</v>
      </c>
      <c r="K78" s="23">
        <v>0</v>
      </c>
      <c r="L78" s="16"/>
      <c r="M78" s="32"/>
      <c r="N78" s="32"/>
      <c r="O78" s="32"/>
      <c r="P78" s="32"/>
      <c r="Q78" s="24"/>
    </row>
    <row r="79" spans="1:17" x14ac:dyDescent="0.2">
      <c r="A79" s="17">
        <v>4134</v>
      </c>
      <c r="B79" s="17" t="s">
        <v>59</v>
      </c>
      <c r="C79" s="18"/>
      <c r="D79" s="33">
        <v>0</v>
      </c>
      <c r="E79" s="20">
        <v>4566</v>
      </c>
      <c r="F79" s="20"/>
      <c r="G79" s="20">
        <v>34</v>
      </c>
      <c r="H79" s="21">
        <f t="shared" si="26"/>
        <v>4600</v>
      </c>
      <c r="I79" s="19">
        <f t="shared" si="27"/>
        <v>4600</v>
      </c>
      <c r="J79" s="20">
        <f t="shared" si="29"/>
        <v>4600</v>
      </c>
      <c r="K79" s="23">
        <v>25000</v>
      </c>
      <c r="L79" s="16"/>
    </row>
    <row r="80" spans="1:17" x14ac:dyDescent="0.2">
      <c r="A80" s="17"/>
      <c r="B80" s="17"/>
      <c r="C80" s="18"/>
      <c r="D80" s="18"/>
      <c r="E80" s="18"/>
      <c r="F80" s="18"/>
      <c r="G80" s="18"/>
      <c r="H80" s="14"/>
      <c r="I80" s="13"/>
      <c r="J80" s="15"/>
      <c r="K80" s="18"/>
      <c r="L80" s="16"/>
      <c r="M80" s="24"/>
      <c r="P80" s="24"/>
    </row>
    <row r="81" spans="1:12" ht="16.5" customHeight="1" x14ac:dyDescent="0.2">
      <c r="A81" s="11">
        <v>42</v>
      </c>
      <c r="B81" s="11" t="s">
        <v>60</v>
      </c>
      <c r="C81" s="12">
        <v>0</v>
      </c>
      <c r="D81" s="31">
        <f>D82+D87+D91+D97+D103+D114+D120</f>
        <v>13285000</v>
      </c>
      <c r="E81" s="31">
        <f>E82+E87+E91+E97+E103+E114+E120</f>
        <v>6352670</v>
      </c>
      <c r="F81" s="31">
        <f>F82+F87+F91+F97+F103+F114+F120</f>
        <v>0</v>
      </c>
      <c r="G81" s="31">
        <f>G82+G87+G91+G97+G103+G114+G120</f>
        <v>2589330</v>
      </c>
      <c r="H81" s="14">
        <f t="shared" si="26"/>
        <v>8942000</v>
      </c>
      <c r="I81" s="13">
        <f t="shared" si="27"/>
        <v>-4343000</v>
      </c>
      <c r="J81" s="15">
        <f t="shared" si="29"/>
        <v>8942000</v>
      </c>
      <c r="K81" s="31">
        <f>K82+K87+K91+K97+K103+K114+K120</f>
        <v>9268000</v>
      </c>
      <c r="L81" s="16"/>
    </row>
    <row r="82" spans="1:12" x14ac:dyDescent="0.2">
      <c r="A82" s="11">
        <v>421</v>
      </c>
      <c r="B82" s="11" t="s">
        <v>61</v>
      </c>
      <c r="C82" s="12">
        <v>0</v>
      </c>
      <c r="D82" s="31">
        <f>SUM(D83:D85)</f>
        <v>1405000</v>
      </c>
      <c r="E82" s="31">
        <f t="shared" ref="E82:G82" si="31">SUM(E83:E85)</f>
        <v>1009848</v>
      </c>
      <c r="F82" s="31">
        <f t="shared" si="31"/>
        <v>0</v>
      </c>
      <c r="G82" s="31">
        <f t="shared" si="31"/>
        <v>312152</v>
      </c>
      <c r="H82" s="14">
        <f t="shared" si="26"/>
        <v>1322000</v>
      </c>
      <c r="I82" s="13">
        <f t="shared" si="27"/>
        <v>-83000</v>
      </c>
      <c r="J82" s="15">
        <f t="shared" si="29"/>
        <v>1322000</v>
      </c>
      <c r="K82" s="31">
        <f>SUM(K83:K85)</f>
        <v>1352000</v>
      </c>
      <c r="L82" s="16"/>
    </row>
    <row r="83" spans="1:12" x14ac:dyDescent="0.2">
      <c r="A83" s="17">
        <v>4211</v>
      </c>
      <c r="B83" s="17" t="s">
        <v>62</v>
      </c>
      <c r="C83" s="18"/>
      <c r="D83" s="20">
        <v>650000</v>
      </c>
      <c r="E83" s="20">
        <v>467380</v>
      </c>
      <c r="F83" s="20">
        <v>0</v>
      </c>
      <c r="G83" s="20">
        <v>182620</v>
      </c>
      <c r="H83" s="21">
        <f t="shared" si="26"/>
        <v>650000</v>
      </c>
      <c r="I83" s="19">
        <f t="shared" si="27"/>
        <v>0</v>
      </c>
      <c r="J83" s="20">
        <f t="shared" si="29"/>
        <v>650000</v>
      </c>
      <c r="K83" s="18">
        <v>650000</v>
      </c>
      <c r="L83" s="16"/>
    </row>
    <row r="84" spans="1:12" x14ac:dyDescent="0.2">
      <c r="A84" s="17">
        <v>4212</v>
      </c>
      <c r="B84" s="17" t="s">
        <v>63</v>
      </c>
      <c r="C84" s="18"/>
      <c r="D84" s="20">
        <v>490000</v>
      </c>
      <c r="E84" s="20">
        <v>466991</v>
      </c>
      <c r="F84" s="20"/>
      <c r="G84" s="20">
        <v>95009</v>
      </c>
      <c r="H84" s="21">
        <f t="shared" si="26"/>
        <v>562000</v>
      </c>
      <c r="I84" s="19">
        <f t="shared" si="27"/>
        <v>72000</v>
      </c>
      <c r="J84" s="20">
        <f t="shared" si="29"/>
        <v>562000</v>
      </c>
      <c r="K84" s="18">
        <v>562000</v>
      </c>
      <c r="L84" s="16"/>
    </row>
    <row r="85" spans="1:12" x14ac:dyDescent="0.2">
      <c r="A85" s="17">
        <v>4213</v>
      </c>
      <c r="B85" s="17" t="s">
        <v>64</v>
      </c>
      <c r="C85" s="18"/>
      <c r="D85" s="20">
        <v>265000</v>
      </c>
      <c r="E85" s="20">
        <v>75477</v>
      </c>
      <c r="F85" s="20"/>
      <c r="G85" s="20">
        <v>34523</v>
      </c>
      <c r="H85" s="21">
        <f t="shared" si="26"/>
        <v>110000</v>
      </c>
      <c r="I85" s="19">
        <f t="shared" si="27"/>
        <v>-155000</v>
      </c>
      <c r="J85" s="20">
        <f t="shared" si="29"/>
        <v>110000</v>
      </c>
      <c r="K85" s="18">
        <v>140000</v>
      </c>
      <c r="L85" s="16"/>
    </row>
    <row r="86" spans="1:12" x14ac:dyDescent="0.2">
      <c r="A86" s="17"/>
      <c r="B86" s="17"/>
      <c r="C86" s="18"/>
      <c r="D86" s="18"/>
      <c r="E86" s="18"/>
      <c r="F86" s="18"/>
      <c r="G86" s="18"/>
      <c r="H86" s="14"/>
      <c r="I86" s="13"/>
      <c r="J86" s="15"/>
      <c r="K86" s="18"/>
      <c r="L86" s="16"/>
    </row>
    <row r="87" spans="1:12" ht="15.75" customHeight="1" x14ac:dyDescent="0.2">
      <c r="A87" s="11">
        <v>422</v>
      </c>
      <c r="B87" s="11" t="s">
        <v>65</v>
      </c>
      <c r="C87" s="12">
        <v>0</v>
      </c>
      <c r="D87" s="12">
        <f>SUM(D88:D89)</f>
        <v>100000</v>
      </c>
      <c r="E87" s="12">
        <f t="shared" ref="E87:G87" si="32">SUM(E88:E89)</f>
        <v>114867</v>
      </c>
      <c r="F87" s="12">
        <f t="shared" si="32"/>
        <v>0</v>
      </c>
      <c r="G87" s="12">
        <f t="shared" si="32"/>
        <v>55133</v>
      </c>
      <c r="H87" s="14">
        <f t="shared" si="26"/>
        <v>170000</v>
      </c>
      <c r="I87" s="13">
        <f t="shared" si="27"/>
        <v>70000</v>
      </c>
      <c r="J87" s="15">
        <f t="shared" si="29"/>
        <v>170000</v>
      </c>
      <c r="K87" s="12">
        <f>SUM(K88:K89)</f>
        <v>150000</v>
      </c>
      <c r="L87" s="16"/>
    </row>
    <row r="88" spans="1:12" x14ac:dyDescent="0.2">
      <c r="A88" s="17">
        <v>4221</v>
      </c>
      <c r="B88" s="17" t="s">
        <v>66</v>
      </c>
      <c r="C88" s="18"/>
      <c r="D88" s="18">
        <v>0</v>
      </c>
      <c r="E88" s="18">
        <v>0</v>
      </c>
      <c r="F88" s="18"/>
      <c r="G88" s="18"/>
      <c r="H88" s="21">
        <f t="shared" si="26"/>
        <v>0</v>
      </c>
      <c r="I88" s="19">
        <f t="shared" si="27"/>
        <v>0</v>
      </c>
      <c r="J88" s="20">
        <f t="shared" si="29"/>
        <v>0</v>
      </c>
      <c r="K88" s="18">
        <v>0</v>
      </c>
      <c r="L88" s="16"/>
    </row>
    <row r="89" spans="1:12" x14ac:dyDescent="0.2">
      <c r="A89" s="17">
        <v>4222</v>
      </c>
      <c r="B89" s="17" t="s">
        <v>67</v>
      </c>
      <c r="C89" s="18"/>
      <c r="D89" s="18">
        <v>100000</v>
      </c>
      <c r="E89" s="18">
        <v>114867</v>
      </c>
      <c r="F89" s="18">
        <v>0</v>
      </c>
      <c r="G89" s="18">
        <v>55133</v>
      </c>
      <c r="H89" s="21">
        <f t="shared" si="26"/>
        <v>170000</v>
      </c>
      <c r="I89" s="19">
        <f t="shared" si="27"/>
        <v>70000</v>
      </c>
      <c r="J89" s="20">
        <f t="shared" si="29"/>
        <v>170000</v>
      </c>
      <c r="K89" s="18">
        <v>150000</v>
      </c>
      <c r="L89" s="16"/>
    </row>
    <row r="90" spans="1:12" x14ac:dyDescent="0.2">
      <c r="A90" s="17"/>
      <c r="B90" s="17"/>
      <c r="C90" s="18"/>
      <c r="D90" s="18"/>
      <c r="E90" s="18"/>
      <c r="F90" s="18"/>
      <c r="G90" s="18"/>
      <c r="H90" s="14"/>
      <c r="I90" s="13"/>
      <c r="J90" s="15"/>
      <c r="K90" s="18"/>
      <c r="L90" s="16"/>
    </row>
    <row r="91" spans="1:12" ht="17.25" customHeight="1" x14ac:dyDescent="0.2">
      <c r="A91" s="11">
        <v>423</v>
      </c>
      <c r="B91" s="11" t="s">
        <v>68</v>
      </c>
      <c r="C91" s="12">
        <v>0</v>
      </c>
      <c r="D91" s="31">
        <f>SUM(D92:D95)</f>
        <v>620000</v>
      </c>
      <c r="E91" s="31">
        <f t="shared" ref="E91:G91" si="33">SUM(E92:E95)</f>
        <v>211634</v>
      </c>
      <c r="F91" s="31">
        <f t="shared" si="33"/>
        <v>0</v>
      </c>
      <c r="G91" s="31">
        <f t="shared" si="33"/>
        <v>38366</v>
      </c>
      <c r="H91" s="14">
        <f t="shared" si="26"/>
        <v>250000</v>
      </c>
      <c r="I91" s="13">
        <f t="shared" si="27"/>
        <v>-370000</v>
      </c>
      <c r="J91" s="15">
        <f t="shared" si="29"/>
        <v>250000</v>
      </c>
      <c r="K91" s="31">
        <f>SUM(K92:K95)</f>
        <v>450000</v>
      </c>
      <c r="L91" s="16"/>
    </row>
    <row r="92" spans="1:12" x14ac:dyDescent="0.2">
      <c r="A92" s="17">
        <v>4231</v>
      </c>
      <c r="B92" s="17" t="s">
        <v>69</v>
      </c>
      <c r="C92" s="18"/>
      <c r="D92" s="20">
        <v>0</v>
      </c>
      <c r="E92" s="20">
        <v>0</v>
      </c>
      <c r="F92" s="20"/>
      <c r="G92" s="20"/>
      <c r="H92" s="21">
        <f t="shared" si="26"/>
        <v>0</v>
      </c>
      <c r="I92" s="19">
        <f t="shared" si="27"/>
        <v>0</v>
      </c>
      <c r="J92" s="15">
        <f t="shared" si="29"/>
        <v>0</v>
      </c>
      <c r="K92" s="18">
        <v>0</v>
      </c>
      <c r="L92" s="16"/>
    </row>
    <row r="93" spans="1:12" x14ac:dyDescent="0.2">
      <c r="A93" s="17">
        <v>4232</v>
      </c>
      <c r="B93" s="17" t="s">
        <v>67</v>
      </c>
      <c r="C93" s="18"/>
      <c r="D93" s="20">
        <v>450000</v>
      </c>
      <c r="E93" s="20">
        <v>179079</v>
      </c>
      <c r="F93" s="20"/>
      <c r="G93" s="20">
        <v>28921</v>
      </c>
      <c r="H93" s="21">
        <f t="shared" si="26"/>
        <v>208000</v>
      </c>
      <c r="I93" s="19">
        <f t="shared" si="27"/>
        <v>-242000</v>
      </c>
      <c r="J93" s="20">
        <f t="shared" si="29"/>
        <v>208000</v>
      </c>
      <c r="K93" s="18">
        <v>300000</v>
      </c>
      <c r="L93" s="16"/>
    </row>
    <row r="94" spans="1:12" x14ac:dyDescent="0.2">
      <c r="A94" s="17">
        <v>4233</v>
      </c>
      <c r="B94" s="17" t="s">
        <v>70</v>
      </c>
      <c r="C94" s="18"/>
      <c r="D94" s="20">
        <v>20000</v>
      </c>
      <c r="E94" s="20">
        <v>10894</v>
      </c>
      <c r="F94" s="20"/>
      <c r="G94" s="20">
        <v>1106</v>
      </c>
      <c r="H94" s="21">
        <f t="shared" si="26"/>
        <v>12000</v>
      </c>
      <c r="I94" s="19">
        <f t="shared" si="27"/>
        <v>-8000</v>
      </c>
      <c r="J94" s="20">
        <f t="shared" si="29"/>
        <v>12000</v>
      </c>
      <c r="K94" s="18">
        <v>100000</v>
      </c>
      <c r="L94" s="16"/>
    </row>
    <row r="95" spans="1:12" x14ac:dyDescent="0.2">
      <c r="A95" s="17">
        <v>4234</v>
      </c>
      <c r="B95" s="17" t="s">
        <v>71</v>
      </c>
      <c r="C95" s="18"/>
      <c r="D95" s="20">
        <v>150000</v>
      </c>
      <c r="E95" s="20">
        <v>21661</v>
      </c>
      <c r="F95" s="20"/>
      <c r="G95" s="20">
        <v>8339</v>
      </c>
      <c r="H95" s="21">
        <f t="shared" si="26"/>
        <v>30000</v>
      </c>
      <c r="I95" s="19">
        <f t="shared" si="27"/>
        <v>-120000</v>
      </c>
      <c r="J95" s="20">
        <f t="shared" si="29"/>
        <v>30000</v>
      </c>
      <c r="K95" s="18">
        <v>50000</v>
      </c>
      <c r="L95" s="16"/>
    </row>
    <row r="96" spans="1:12" x14ac:dyDescent="0.2">
      <c r="A96" s="17"/>
      <c r="B96" s="17"/>
      <c r="C96" s="18"/>
      <c r="D96" s="18"/>
      <c r="E96" s="18"/>
      <c r="F96" s="18"/>
      <c r="G96" s="18"/>
      <c r="H96" s="14"/>
      <c r="I96" s="13"/>
      <c r="J96" s="15"/>
      <c r="K96" s="18"/>
      <c r="L96" s="16"/>
    </row>
    <row r="97" spans="1:15" ht="16.5" customHeight="1" x14ac:dyDescent="0.2">
      <c r="A97" s="11">
        <v>424</v>
      </c>
      <c r="B97" s="11" t="s">
        <v>72</v>
      </c>
      <c r="C97" s="12">
        <v>0</v>
      </c>
      <c r="D97" s="31">
        <f>SUM(D98:D101)</f>
        <v>610000</v>
      </c>
      <c r="E97" s="31">
        <f t="shared" ref="E97:G97" si="34">SUM(E98:E101)</f>
        <v>632858</v>
      </c>
      <c r="F97" s="31">
        <f t="shared" si="34"/>
        <v>0</v>
      </c>
      <c r="G97" s="31">
        <f t="shared" si="34"/>
        <v>77142</v>
      </c>
      <c r="H97" s="14">
        <f t="shared" si="26"/>
        <v>710000</v>
      </c>
      <c r="I97" s="13">
        <f t="shared" si="27"/>
        <v>100000</v>
      </c>
      <c r="J97" s="15">
        <f t="shared" si="29"/>
        <v>710000</v>
      </c>
      <c r="K97" s="31">
        <f>SUM(K98:K101)</f>
        <v>711000</v>
      </c>
      <c r="L97" s="16"/>
    </row>
    <row r="98" spans="1:15" x14ac:dyDescent="0.2">
      <c r="A98" s="17">
        <v>4241</v>
      </c>
      <c r="B98" s="17" t="s">
        <v>66</v>
      </c>
      <c r="C98" s="18"/>
      <c r="D98" s="20">
        <v>450000</v>
      </c>
      <c r="E98" s="20">
        <v>244255</v>
      </c>
      <c r="F98" s="20"/>
      <c r="G98" s="20">
        <v>35745</v>
      </c>
      <c r="H98" s="21">
        <f t="shared" si="26"/>
        <v>280000</v>
      </c>
      <c r="I98" s="19">
        <f t="shared" si="27"/>
        <v>-170000</v>
      </c>
      <c r="J98" s="20">
        <f t="shared" si="29"/>
        <v>280000</v>
      </c>
      <c r="K98" s="18">
        <v>300000</v>
      </c>
      <c r="L98" s="16"/>
      <c r="M98" s="24"/>
      <c r="O98" s="24"/>
    </row>
    <row r="99" spans="1:15" x14ac:dyDescent="0.2">
      <c r="A99" s="17">
        <v>4242</v>
      </c>
      <c r="B99" s="17" t="s">
        <v>67</v>
      </c>
      <c r="C99" s="18"/>
      <c r="D99" s="23">
        <v>150000</v>
      </c>
      <c r="E99" s="18">
        <v>375330</v>
      </c>
      <c r="F99" s="18"/>
      <c r="G99" s="18">
        <v>38170</v>
      </c>
      <c r="H99" s="21">
        <f t="shared" si="26"/>
        <v>413500</v>
      </c>
      <c r="I99" s="19">
        <f t="shared" si="27"/>
        <v>263500</v>
      </c>
      <c r="J99" s="20">
        <f t="shared" si="29"/>
        <v>413500</v>
      </c>
      <c r="K99" s="23">
        <v>356000</v>
      </c>
      <c r="L99" s="16"/>
    </row>
    <row r="100" spans="1:15" x14ac:dyDescent="0.2">
      <c r="A100" s="17">
        <v>4243</v>
      </c>
      <c r="B100" s="17" t="s">
        <v>70</v>
      </c>
      <c r="C100" s="18"/>
      <c r="D100" s="23">
        <v>10000</v>
      </c>
      <c r="E100" s="18">
        <v>13273</v>
      </c>
      <c r="F100" s="18"/>
      <c r="G100" s="18">
        <v>3227</v>
      </c>
      <c r="H100" s="21">
        <f t="shared" si="26"/>
        <v>16500</v>
      </c>
      <c r="I100" s="19">
        <f t="shared" si="27"/>
        <v>6500</v>
      </c>
      <c r="J100" s="20">
        <f t="shared" si="29"/>
        <v>16500</v>
      </c>
      <c r="K100" s="23">
        <v>55000</v>
      </c>
      <c r="L100" s="16"/>
    </row>
    <row r="101" spans="1:15" x14ac:dyDescent="0.2">
      <c r="A101" s="17">
        <v>4244</v>
      </c>
      <c r="B101" s="17" t="s">
        <v>71</v>
      </c>
      <c r="C101" s="18"/>
      <c r="D101" s="23">
        <v>0</v>
      </c>
      <c r="E101" s="18">
        <v>0</v>
      </c>
      <c r="F101" s="18"/>
      <c r="G101" s="18"/>
      <c r="H101" s="21">
        <f t="shared" si="26"/>
        <v>0</v>
      </c>
      <c r="I101" s="19">
        <f t="shared" si="27"/>
        <v>0</v>
      </c>
      <c r="J101" s="20">
        <f t="shared" si="29"/>
        <v>0</v>
      </c>
      <c r="K101" s="23">
        <v>0</v>
      </c>
      <c r="L101" s="16"/>
    </row>
    <row r="102" spans="1:15" x14ac:dyDescent="0.2">
      <c r="A102" s="17"/>
      <c r="B102" s="17"/>
      <c r="C102" s="18"/>
      <c r="D102" s="23"/>
      <c r="E102" s="18"/>
      <c r="F102" s="18"/>
      <c r="G102" s="18"/>
      <c r="H102" s="21"/>
      <c r="I102" s="19"/>
      <c r="J102" s="15"/>
      <c r="K102" s="23"/>
      <c r="L102" s="16"/>
    </row>
    <row r="103" spans="1:15" ht="15.75" customHeight="1" x14ac:dyDescent="0.2">
      <c r="A103" s="11">
        <v>425</v>
      </c>
      <c r="B103" s="11" t="s">
        <v>73</v>
      </c>
      <c r="C103" s="12">
        <v>0</v>
      </c>
      <c r="D103" s="31">
        <f>SUM(D104:D112)</f>
        <v>3810000</v>
      </c>
      <c r="E103" s="31">
        <f t="shared" ref="E103:G103" si="35">SUM(E104:E112)</f>
        <v>1879055</v>
      </c>
      <c r="F103" s="31">
        <f t="shared" si="35"/>
        <v>0</v>
      </c>
      <c r="G103" s="31">
        <f t="shared" si="35"/>
        <v>1090945</v>
      </c>
      <c r="H103" s="14">
        <f t="shared" ref="H103:H133" si="36">E103+F103+G103</f>
        <v>2970000</v>
      </c>
      <c r="I103" s="13">
        <f t="shared" ref="I103:I133" si="37">H103-D103</f>
        <v>-840000</v>
      </c>
      <c r="J103" s="15">
        <f>H103</f>
        <v>2970000</v>
      </c>
      <c r="K103" s="31">
        <f>SUM(K104:K112)</f>
        <v>3268000</v>
      </c>
      <c r="L103" s="16"/>
    </row>
    <row r="104" spans="1:15" x14ac:dyDescent="0.2">
      <c r="A104" s="17">
        <v>4251</v>
      </c>
      <c r="B104" s="17" t="s">
        <v>74</v>
      </c>
      <c r="C104" s="18">
        <v>0</v>
      </c>
      <c r="D104" s="20">
        <v>400000</v>
      </c>
      <c r="E104" s="20">
        <v>231036</v>
      </c>
      <c r="F104" s="20">
        <v>0</v>
      </c>
      <c r="G104" s="20">
        <v>108964</v>
      </c>
      <c r="H104" s="21">
        <f t="shared" si="36"/>
        <v>340000</v>
      </c>
      <c r="I104" s="19">
        <f t="shared" si="37"/>
        <v>-60000</v>
      </c>
      <c r="J104" s="20">
        <f t="shared" ref="J104:J133" si="38">H104</f>
        <v>340000</v>
      </c>
      <c r="K104" s="18">
        <v>300000</v>
      </c>
      <c r="L104" s="16"/>
    </row>
    <row r="105" spans="1:15" x14ac:dyDescent="0.2">
      <c r="A105" s="17">
        <v>4252</v>
      </c>
      <c r="B105" s="17" t="s">
        <v>75</v>
      </c>
      <c r="C105" s="18"/>
      <c r="D105" s="20">
        <v>600000</v>
      </c>
      <c r="E105" s="20">
        <v>253586</v>
      </c>
      <c r="F105" s="20">
        <v>0</v>
      </c>
      <c r="G105" s="20">
        <v>56414</v>
      </c>
      <c r="H105" s="21">
        <f t="shared" si="36"/>
        <v>310000</v>
      </c>
      <c r="I105" s="19">
        <f t="shared" si="37"/>
        <v>-290000</v>
      </c>
      <c r="J105" s="20">
        <f t="shared" si="38"/>
        <v>310000</v>
      </c>
      <c r="K105" s="18">
        <v>358000</v>
      </c>
      <c r="L105" s="16"/>
      <c r="M105" s="24"/>
    </row>
    <row r="106" spans="1:15" x14ac:dyDescent="0.2">
      <c r="A106" s="17">
        <v>4253</v>
      </c>
      <c r="B106" s="17" t="s">
        <v>76</v>
      </c>
      <c r="C106" s="18"/>
      <c r="D106" s="20">
        <v>500000</v>
      </c>
      <c r="E106" s="20">
        <v>203062</v>
      </c>
      <c r="F106" s="20">
        <v>0</v>
      </c>
      <c r="G106" s="20">
        <v>296938</v>
      </c>
      <c r="H106" s="21">
        <f t="shared" si="36"/>
        <v>500000</v>
      </c>
      <c r="I106" s="19">
        <f t="shared" si="37"/>
        <v>0</v>
      </c>
      <c r="J106" s="20">
        <f t="shared" si="38"/>
        <v>500000</v>
      </c>
      <c r="K106" s="18">
        <v>500000</v>
      </c>
      <c r="L106" s="16"/>
      <c r="M106" s="24"/>
    </row>
    <row r="107" spans="1:15" x14ac:dyDescent="0.2">
      <c r="A107" s="17">
        <v>4254</v>
      </c>
      <c r="B107" s="17" t="s">
        <v>77</v>
      </c>
      <c r="C107" s="18"/>
      <c r="D107" s="20">
        <v>250000</v>
      </c>
      <c r="E107" s="20">
        <v>167003</v>
      </c>
      <c r="F107" s="20">
        <v>0</v>
      </c>
      <c r="G107" s="20">
        <v>52997</v>
      </c>
      <c r="H107" s="21">
        <f t="shared" si="36"/>
        <v>220000</v>
      </c>
      <c r="I107" s="19">
        <f t="shared" si="37"/>
        <v>-30000</v>
      </c>
      <c r="J107" s="20">
        <f t="shared" si="38"/>
        <v>220000</v>
      </c>
      <c r="K107" s="18">
        <v>201000</v>
      </c>
      <c r="L107" s="16"/>
      <c r="M107" s="24"/>
    </row>
    <row r="108" spans="1:15" x14ac:dyDescent="0.2">
      <c r="A108" s="17">
        <v>4255</v>
      </c>
      <c r="B108" s="17" t="s">
        <v>78</v>
      </c>
      <c r="C108" s="18"/>
      <c r="D108" s="20">
        <v>500000</v>
      </c>
      <c r="E108" s="20">
        <v>270231</v>
      </c>
      <c r="F108" s="20">
        <v>0</v>
      </c>
      <c r="G108" s="20">
        <v>59769</v>
      </c>
      <c r="H108" s="21">
        <f t="shared" si="36"/>
        <v>330000</v>
      </c>
      <c r="I108" s="19">
        <f t="shared" si="37"/>
        <v>-170000</v>
      </c>
      <c r="J108" s="20">
        <f t="shared" si="38"/>
        <v>330000</v>
      </c>
      <c r="K108" s="18">
        <v>389000</v>
      </c>
      <c r="L108" s="16"/>
      <c r="M108" s="24"/>
    </row>
    <row r="109" spans="1:15" x14ac:dyDescent="0.2">
      <c r="A109" s="17">
        <v>4256</v>
      </c>
      <c r="B109" s="17" t="s">
        <v>79</v>
      </c>
      <c r="C109" s="18"/>
      <c r="D109" s="20">
        <v>140000</v>
      </c>
      <c r="E109" s="20">
        <v>5162</v>
      </c>
      <c r="F109" s="20"/>
      <c r="G109" s="20">
        <v>104838</v>
      </c>
      <c r="H109" s="21">
        <f t="shared" si="36"/>
        <v>110000</v>
      </c>
      <c r="I109" s="19">
        <f t="shared" si="37"/>
        <v>-30000</v>
      </c>
      <c r="J109" s="20">
        <f t="shared" si="38"/>
        <v>110000</v>
      </c>
      <c r="K109" s="18">
        <v>30000</v>
      </c>
      <c r="L109" s="16"/>
      <c r="M109" s="24"/>
      <c r="N109" s="24"/>
      <c r="O109" s="24"/>
    </row>
    <row r="110" spans="1:15" x14ac:dyDescent="0.2">
      <c r="A110" s="17">
        <v>4257</v>
      </c>
      <c r="B110" s="17" t="s">
        <v>80</v>
      </c>
      <c r="C110" s="18"/>
      <c r="D110" s="20">
        <v>400000</v>
      </c>
      <c r="E110" s="20">
        <v>167054</v>
      </c>
      <c r="F110" s="20"/>
      <c r="G110" s="20">
        <v>122946</v>
      </c>
      <c r="H110" s="21">
        <f t="shared" si="36"/>
        <v>290000</v>
      </c>
      <c r="I110" s="19">
        <f t="shared" si="37"/>
        <v>-110000</v>
      </c>
      <c r="J110" s="20">
        <f t="shared" si="38"/>
        <v>290000</v>
      </c>
      <c r="K110" s="18">
        <v>500000</v>
      </c>
      <c r="L110" s="16"/>
      <c r="M110" s="24"/>
    </row>
    <row r="111" spans="1:15" x14ac:dyDescent="0.2">
      <c r="A111" s="34">
        <v>4258</v>
      </c>
      <c r="B111" s="35" t="s">
        <v>81</v>
      </c>
      <c r="C111" s="8"/>
      <c r="D111" s="20">
        <v>420000</v>
      </c>
      <c r="E111" s="20">
        <v>144614</v>
      </c>
      <c r="F111" s="20">
        <v>0</v>
      </c>
      <c r="G111" s="20">
        <v>85386</v>
      </c>
      <c r="H111" s="21">
        <f t="shared" si="36"/>
        <v>230000</v>
      </c>
      <c r="I111" s="19">
        <f t="shared" si="37"/>
        <v>-190000</v>
      </c>
      <c r="J111" s="20">
        <f t="shared" si="38"/>
        <v>230000</v>
      </c>
      <c r="K111" s="18">
        <v>260000</v>
      </c>
      <c r="L111" s="16"/>
      <c r="M111" s="24"/>
    </row>
    <row r="112" spans="1:15" x14ac:dyDescent="0.2">
      <c r="A112" s="17">
        <v>4259</v>
      </c>
      <c r="B112" s="17" t="s">
        <v>82</v>
      </c>
      <c r="C112" s="17"/>
      <c r="D112" s="20">
        <v>600000</v>
      </c>
      <c r="E112" s="20">
        <v>437307</v>
      </c>
      <c r="F112" s="20">
        <v>0</v>
      </c>
      <c r="G112" s="20">
        <v>202693</v>
      </c>
      <c r="H112" s="21">
        <f t="shared" si="36"/>
        <v>640000</v>
      </c>
      <c r="I112" s="19">
        <f t="shared" si="37"/>
        <v>40000</v>
      </c>
      <c r="J112" s="20">
        <f t="shared" si="38"/>
        <v>640000</v>
      </c>
      <c r="K112" s="18">
        <v>730000</v>
      </c>
      <c r="L112" s="16"/>
      <c r="M112" s="24"/>
    </row>
    <row r="113" spans="1:13" x14ac:dyDescent="0.2">
      <c r="A113" s="17"/>
      <c r="B113" s="17"/>
      <c r="C113" s="17"/>
      <c r="D113" s="17"/>
      <c r="E113" s="17"/>
      <c r="F113" s="17"/>
      <c r="G113" s="17"/>
      <c r="H113" s="14"/>
      <c r="I113" s="13"/>
      <c r="J113" s="15"/>
      <c r="K113" s="17"/>
      <c r="L113" s="16"/>
    </row>
    <row r="114" spans="1:13" ht="15" customHeight="1" x14ac:dyDescent="0.2">
      <c r="A114" s="11">
        <v>426</v>
      </c>
      <c r="B114" s="11" t="s">
        <v>83</v>
      </c>
      <c r="C114" s="12">
        <v>0</v>
      </c>
      <c r="D114" s="31">
        <f>SUM(D115:D118)</f>
        <v>3900000</v>
      </c>
      <c r="E114" s="31">
        <f t="shared" ref="E114:G114" si="39">SUM(E115:E118)</f>
        <v>2001415</v>
      </c>
      <c r="F114" s="31">
        <f t="shared" si="39"/>
        <v>0</v>
      </c>
      <c r="G114" s="31">
        <f t="shared" si="39"/>
        <v>868585</v>
      </c>
      <c r="H114" s="14">
        <f t="shared" si="36"/>
        <v>2870000</v>
      </c>
      <c r="I114" s="13">
        <f t="shared" si="37"/>
        <v>-1030000</v>
      </c>
      <c r="J114" s="15">
        <f t="shared" si="38"/>
        <v>2870000</v>
      </c>
      <c r="K114" s="31">
        <f>SUM(K115:K118)</f>
        <v>2720000</v>
      </c>
      <c r="L114" s="16"/>
    </row>
    <row r="115" spans="1:13" x14ac:dyDescent="0.2">
      <c r="A115" s="17">
        <v>4261</v>
      </c>
      <c r="B115" s="17" t="s">
        <v>84</v>
      </c>
      <c r="C115" s="18"/>
      <c r="D115" s="20">
        <v>1200000</v>
      </c>
      <c r="E115" s="20">
        <v>743805</v>
      </c>
      <c r="F115" s="20">
        <v>0</v>
      </c>
      <c r="G115" s="20">
        <v>266195</v>
      </c>
      <c r="H115" s="21">
        <f t="shared" si="36"/>
        <v>1010000</v>
      </c>
      <c r="I115" s="19">
        <f t="shared" si="37"/>
        <v>-190000</v>
      </c>
      <c r="J115" s="20">
        <f t="shared" si="38"/>
        <v>1010000</v>
      </c>
      <c r="K115" s="18">
        <v>1020000</v>
      </c>
      <c r="L115" s="16"/>
    </row>
    <row r="116" spans="1:13" x14ac:dyDescent="0.2">
      <c r="A116" s="17">
        <v>4262</v>
      </c>
      <c r="B116" s="17" t="s">
        <v>85</v>
      </c>
      <c r="C116" s="18"/>
      <c r="D116" s="20">
        <v>1700000</v>
      </c>
      <c r="E116" s="20">
        <v>787376</v>
      </c>
      <c r="F116" s="20"/>
      <c r="G116" s="20">
        <v>362624</v>
      </c>
      <c r="H116" s="21">
        <f t="shared" si="36"/>
        <v>1150000</v>
      </c>
      <c r="I116" s="19">
        <f t="shared" si="37"/>
        <v>-550000</v>
      </c>
      <c r="J116" s="20">
        <f t="shared" si="38"/>
        <v>1150000</v>
      </c>
      <c r="K116" s="18">
        <v>900000</v>
      </c>
      <c r="L116" s="16"/>
      <c r="M116" s="24"/>
    </row>
    <row r="117" spans="1:13" x14ac:dyDescent="0.2">
      <c r="A117" s="17">
        <v>4263</v>
      </c>
      <c r="B117" s="17" t="s">
        <v>86</v>
      </c>
      <c r="C117" s="18"/>
      <c r="D117" s="20">
        <v>550000</v>
      </c>
      <c r="E117" s="20">
        <v>355262</v>
      </c>
      <c r="F117" s="20">
        <v>0</v>
      </c>
      <c r="G117" s="20">
        <v>194738</v>
      </c>
      <c r="H117" s="21">
        <f t="shared" si="36"/>
        <v>550000</v>
      </c>
      <c r="I117" s="19">
        <f t="shared" si="37"/>
        <v>0</v>
      </c>
      <c r="J117" s="20">
        <f t="shared" si="38"/>
        <v>550000</v>
      </c>
      <c r="K117" s="18">
        <v>500000</v>
      </c>
      <c r="L117" s="16"/>
    </row>
    <row r="118" spans="1:13" x14ac:dyDescent="0.2">
      <c r="A118" s="17">
        <v>4264</v>
      </c>
      <c r="B118" s="17" t="s">
        <v>87</v>
      </c>
      <c r="C118" s="18"/>
      <c r="D118" s="20">
        <v>450000</v>
      </c>
      <c r="E118" s="20">
        <v>114972</v>
      </c>
      <c r="F118" s="20"/>
      <c r="G118" s="20">
        <v>45028</v>
      </c>
      <c r="H118" s="21">
        <f t="shared" si="36"/>
        <v>160000</v>
      </c>
      <c r="I118" s="19">
        <f t="shared" si="37"/>
        <v>-290000</v>
      </c>
      <c r="J118" s="20">
        <f t="shared" si="38"/>
        <v>160000</v>
      </c>
      <c r="K118" s="18">
        <v>300000</v>
      </c>
      <c r="L118" s="16"/>
    </row>
    <row r="119" spans="1:13" x14ac:dyDescent="0.2">
      <c r="A119" s="17"/>
      <c r="B119" s="17"/>
      <c r="C119" s="17"/>
      <c r="D119" s="17"/>
      <c r="E119" s="17"/>
      <c r="F119" s="17"/>
      <c r="G119" s="17"/>
      <c r="H119" s="14"/>
      <c r="I119" s="13"/>
      <c r="J119" s="15"/>
      <c r="K119" s="17"/>
      <c r="L119" s="16"/>
    </row>
    <row r="120" spans="1:13" ht="15.75" customHeight="1" x14ac:dyDescent="0.2">
      <c r="A120" s="11">
        <v>429</v>
      </c>
      <c r="B120" s="11" t="s">
        <v>88</v>
      </c>
      <c r="C120" s="12">
        <v>0</v>
      </c>
      <c r="D120" s="31">
        <f>SUM(D121:D125)</f>
        <v>2840000</v>
      </c>
      <c r="E120" s="31">
        <f t="shared" ref="E120:G120" si="40">SUM(E121:E125)</f>
        <v>502993</v>
      </c>
      <c r="F120" s="31">
        <f t="shared" si="40"/>
        <v>0</v>
      </c>
      <c r="G120" s="31">
        <f t="shared" si="40"/>
        <v>147007</v>
      </c>
      <c r="H120" s="14">
        <f t="shared" si="36"/>
        <v>650000</v>
      </c>
      <c r="I120" s="13">
        <f t="shared" si="37"/>
        <v>-2190000</v>
      </c>
      <c r="J120" s="15">
        <f t="shared" si="38"/>
        <v>650000</v>
      </c>
      <c r="K120" s="31">
        <f>SUM(K121:K125)</f>
        <v>617000</v>
      </c>
      <c r="L120" s="16"/>
    </row>
    <row r="121" spans="1:13" x14ac:dyDescent="0.2">
      <c r="A121" s="17">
        <v>4291</v>
      </c>
      <c r="B121" s="17" t="s">
        <v>89</v>
      </c>
      <c r="C121" s="18"/>
      <c r="D121" s="20">
        <v>180000</v>
      </c>
      <c r="E121" s="20">
        <v>104797</v>
      </c>
      <c r="F121" s="20"/>
      <c r="G121" s="20">
        <v>35203</v>
      </c>
      <c r="H121" s="21">
        <f t="shared" si="36"/>
        <v>140000</v>
      </c>
      <c r="I121" s="19">
        <f t="shared" si="37"/>
        <v>-40000</v>
      </c>
      <c r="J121" s="20">
        <f t="shared" si="38"/>
        <v>140000</v>
      </c>
      <c r="K121" s="18">
        <v>150000</v>
      </c>
      <c r="L121" s="16"/>
    </row>
    <row r="122" spans="1:13" x14ac:dyDescent="0.2">
      <c r="A122" s="17">
        <v>4292</v>
      </c>
      <c r="B122" s="17" t="s">
        <v>90</v>
      </c>
      <c r="C122" s="18"/>
      <c r="D122" s="20">
        <v>200000</v>
      </c>
      <c r="E122" s="20">
        <v>97081</v>
      </c>
      <c r="F122" s="20">
        <v>0</v>
      </c>
      <c r="G122" s="20">
        <v>102919</v>
      </c>
      <c r="H122" s="21">
        <f t="shared" si="36"/>
        <v>200000</v>
      </c>
      <c r="I122" s="19">
        <f t="shared" si="37"/>
        <v>0</v>
      </c>
      <c r="J122" s="20">
        <f t="shared" si="38"/>
        <v>200000</v>
      </c>
      <c r="K122" s="18">
        <v>200000</v>
      </c>
      <c r="L122" s="16"/>
    </row>
    <row r="123" spans="1:13" x14ac:dyDescent="0.2">
      <c r="A123" s="17">
        <v>4293</v>
      </c>
      <c r="B123" s="17" t="s">
        <v>14</v>
      </c>
      <c r="C123" s="18"/>
      <c r="D123" s="20">
        <v>260000</v>
      </c>
      <c r="E123" s="20">
        <v>246498</v>
      </c>
      <c r="F123" s="20"/>
      <c r="G123" s="20">
        <v>3502</v>
      </c>
      <c r="H123" s="21">
        <f t="shared" si="36"/>
        <v>250000</v>
      </c>
      <c r="I123" s="19">
        <f t="shared" si="37"/>
        <v>-10000</v>
      </c>
      <c r="J123" s="20">
        <f t="shared" si="38"/>
        <v>250000</v>
      </c>
      <c r="K123" s="18">
        <v>250000</v>
      </c>
      <c r="L123" s="16"/>
    </row>
    <row r="124" spans="1:13" x14ac:dyDescent="0.2">
      <c r="A124" s="17">
        <v>4294</v>
      </c>
      <c r="B124" s="17" t="s">
        <v>91</v>
      </c>
      <c r="C124" s="18"/>
      <c r="D124" s="23">
        <v>0</v>
      </c>
      <c r="E124" s="18">
        <v>0</v>
      </c>
      <c r="F124" s="18"/>
      <c r="G124" s="18"/>
      <c r="H124" s="21">
        <f t="shared" si="36"/>
        <v>0</v>
      </c>
      <c r="I124" s="19">
        <f t="shared" si="37"/>
        <v>0</v>
      </c>
      <c r="J124" s="20">
        <f t="shared" si="38"/>
        <v>0</v>
      </c>
      <c r="K124" s="23">
        <v>7000</v>
      </c>
      <c r="L124" s="16"/>
    </row>
    <row r="125" spans="1:13" x14ac:dyDescent="0.2">
      <c r="A125" s="17">
        <v>4295</v>
      </c>
      <c r="B125" s="17" t="s">
        <v>92</v>
      </c>
      <c r="C125" s="18"/>
      <c r="D125" s="20">
        <v>2200000</v>
      </c>
      <c r="E125" s="20">
        <v>54617</v>
      </c>
      <c r="F125" s="20">
        <v>0</v>
      </c>
      <c r="G125" s="20">
        <v>5383</v>
      </c>
      <c r="H125" s="21">
        <f t="shared" si="36"/>
        <v>60000</v>
      </c>
      <c r="I125" s="19">
        <f t="shared" si="37"/>
        <v>-2140000</v>
      </c>
      <c r="J125" s="20">
        <f t="shared" si="38"/>
        <v>60000</v>
      </c>
      <c r="K125" s="18">
        <v>10000</v>
      </c>
      <c r="L125" s="16"/>
    </row>
    <row r="126" spans="1:13" x14ac:dyDescent="0.2">
      <c r="A126" s="17"/>
      <c r="B126" s="17"/>
      <c r="C126" s="18"/>
      <c r="D126" s="18"/>
      <c r="E126" s="18"/>
      <c r="F126" s="18"/>
      <c r="G126" s="18"/>
      <c r="H126" s="14"/>
      <c r="I126" s="13"/>
      <c r="J126" s="15"/>
      <c r="K126" s="18"/>
      <c r="L126" s="16"/>
    </row>
    <row r="127" spans="1:13" ht="15" customHeight="1" x14ac:dyDescent="0.2">
      <c r="A127" s="11">
        <v>43</v>
      </c>
      <c r="B127" s="11" t="s">
        <v>93</v>
      </c>
      <c r="C127" s="12">
        <v>0</v>
      </c>
      <c r="D127" s="31">
        <f>D128</f>
        <v>1800000</v>
      </c>
      <c r="E127" s="31">
        <f t="shared" ref="E127:G128" si="41">E128</f>
        <v>1910</v>
      </c>
      <c r="F127" s="31">
        <f t="shared" si="41"/>
        <v>0</v>
      </c>
      <c r="G127" s="31">
        <f t="shared" si="41"/>
        <v>1998090</v>
      </c>
      <c r="H127" s="14">
        <f t="shared" si="36"/>
        <v>2000000</v>
      </c>
      <c r="I127" s="13">
        <f t="shared" si="37"/>
        <v>200000</v>
      </c>
      <c r="J127" s="15">
        <f t="shared" si="38"/>
        <v>2000000</v>
      </c>
      <c r="K127" s="31">
        <f>K128</f>
        <v>1800000</v>
      </c>
      <c r="L127" s="16"/>
    </row>
    <row r="128" spans="1:13" x14ac:dyDescent="0.2">
      <c r="A128" s="11">
        <v>431</v>
      </c>
      <c r="B128" s="11" t="s">
        <v>94</v>
      </c>
      <c r="C128" s="12">
        <v>0</v>
      </c>
      <c r="D128" s="31">
        <f>D129</f>
        <v>1800000</v>
      </c>
      <c r="E128" s="31">
        <f t="shared" si="41"/>
        <v>1910</v>
      </c>
      <c r="F128" s="31">
        <f t="shared" si="41"/>
        <v>0</v>
      </c>
      <c r="G128" s="31">
        <f t="shared" si="41"/>
        <v>1998090</v>
      </c>
      <c r="H128" s="14">
        <f t="shared" si="36"/>
        <v>2000000</v>
      </c>
      <c r="I128" s="13">
        <f t="shared" si="37"/>
        <v>200000</v>
      </c>
      <c r="J128" s="15">
        <f t="shared" si="38"/>
        <v>2000000</v>
      </c>
      <c r="K128" s="31">
        <f>K129</f>
        <v>1800000</v>
      </c>
      <c r="L128" s="16"/>
    </row>
    <row r="129" spans="1:12" x14ac:dyDescent="0.2">
      <c r="A129" s="17">
        <v>4311</v>
      </c>
      <c r="B129" s="17" t="s">
        <v>94</v>
      </c>
      <c r="C129" s="18"/>
      <c r="D129" s="20">
        <v>1800000</v>
      </c>
      <c r="E129" s="18">
        <v>1910</v>
      </c>
      <c r="F129" s="18"/>
      <c r="G129" s="18">
        <v>1998090</v>
      </c>
      <c r="H129" s="21">
        <f t="shared" si="36"/>
        <v>2000000</v>
      </c>
      <c r="I129" s="19">
        <f t="shared" si="37"/>
        <v>200000</v>
      </c>
      <c r="J129" s="20">
        <f t="shared" si="38"/>
        <v>2000000</v>
      </c>
      <c r="K129" s="18">
        <v>1800000</v>
      </c>
      <c r="L129" s="16"/>
    </row>
    <row r="130" spans="1:12" x14ac:dyDescent="0.2">
      <c r="A130" s="17"/>
      <c r="B130" s="17"/>
      <c r="C130" s="18"/>
      <c r="D130" s="18"/>
      <c r="E130" s="18"/>
      <c r="F130" s="18"/>
      <c r="G130" s="18"/>
      <c r="H130" s="14"/>
      <c r="I130" s="13"/>
      <c r="J130" s="15"/>
      <c r="K130" s="18"/>
      <c r="L130" s="16"/>
    </row>
    <row r="131" spans="1:12" ht="15" customHeight="1" x14ac:dyDescent="0.2">
      <c r="A131" s="11">
        <v>44</v>
      </c>
      <c r="B131" s="11" t="s">
        <v>95</v>
      </c>
      <c r="C131" s="12">
        <v>0</v>
      </c>
      <c r="D131" s="31">
        <f>D132+D135</f>
        <v>162000</v>
      </c>
      <c r="E131" s="31">
        <f>E132+E135</f>
        <v>56344</v>
      </c>
      <c r="F131" s="31">
        <f>F132+F135</f>
        <v>0</v>
      </c>
      <c r="G131" s="31">
        <f>G132+G135</f>
        <v>30056</v>
      </c>
      <c r="H131" s="14">
        <f t="shared" si="36"/>
        <v>86400</v>
      </c>
      <c r="I131" s="13">
        <f t="shared" si="37"/>
        <v>-75600</v>
      </c>
      <c r="J131" s="15">
        <f t="shared" si="38"/>
        <v>86400</v>
      </c>
      <c r="K131" s="31">
        <f>K132+K135</f>
        <v>137000</v>
      </c>
      <c r="L131" s="16"/>
    </row>
    <row r="132" spans="1:12" x14ac:dyDescent="0.2">
      <c r="A132" s="11">
        <v>442</v>
      </c>
      <c r="B132" s="11" t="s">
        <v>96</v>
      </c>
      <c r="C132" s="12">
        <v>0</v>
      </c>
      <c r="D132" s="31">
        <f>D133</f>
        <v>22000</v>
      </c>
      <c r="E132" s="31">
        <f t="shared" ref="E132:G132" si="42">E133</f>
        <v>0</v>
      </c>
      <c r="F132" s="31">
        <f t="shared" si="42"/>
        <v>0</v>
      </c>
      <c r="G132" s="31">
        <f t="shared" si="42"/>
        <v>0</v>
      </c>
      <c r="H132" s="14">
        <f t="shared" si="36"/>
        <v>0</v>
      </c>
      <c r="I132" s="13">
        <f t="shared" si="37"/>
        <v>-22000</v>
      </c>
      <c r="J132" s="15">
        <f t="shared" si="38"/>
        <v>0</v>
      </c>
      <c r="K132" s="31">
        <f>K133</f>
        <v>57000</v>
      </c>
      <c r="L132" s="16"/>
    </row>
    <row r="133" spans="1:12" x14ac:dyDescent="0.2">
      <c r="A133" s="17">
        <v>4421</v>
      </c>
      <c r="B133" s="17" t="s">
        <v>97</v>
      </c>
      <c r="C133" s="18"/>
      <c r="D133" s="23">
        <v>22000</v>
      </c>
      <c r="E133" s="18">
        <v>0</v>
      </c>
      <c r="F133" s="18"/>
      <c r="G133" s="18">
        <v>0</v>
      </c>
      <c r="H133" s="21">
        <f t="shared" si="36"/>
        <v>0</v>
      </c>
      <c r="I133" s="19">
        <f t="shared" si="37"/>
        <v>-22000</v>
      </c>
      <c r="J133" s="20">
        <f t="shared" si="38"/>
        <v>0</v>
      </c>
      <c r="K133" s="23">
        <v>57000</v>
      </c>
      <c r="L133" s="16"/>
    </row>
    <row r="134" spans="1:12" x14ac:dyDescent="0.2">
      <c r="A134" s="17"/>
      <c r="B134" s="17"/>
      <c r="C134" s="18"/>
      <c r="D134" s="23"/>
      <c r="E134" s="18"/>
      <c r="F134" s="18"/>
      <c r="G134" s="18"/>
      <c r="H134" s="21"/>
      <c r="I134" s="19"/>
      <c r="J134" s="20"/>
      <c r="K134" s="23"/>
      <c r="L134" s="16"/>
    </row>
    <row r="135" spans="1:12" ht="16.5" customHeight="1" x14ac:dyDescent="0.2">
      <c r="A135" s="11">
        <v>443</v>
      </c>
      <c r="B135" s="11" t="s">
        <v>98</v>
      </c>
      <c r="C135" s="12">
        <v>0</v>
      </c>
      <c r="D135" s="31">
        <f>SUM(D136:D139)</f>
        <v>140000</v>
      </c>
      <c r="E135" s="31">
        <f t="shared" ref="E135:G135" si="43">SUM(E136:E139)</f>
        <v>56344</v>
      </c>
      <c r="F135" s="31">
        <f t="shared" si="43"/>
        <v>0</v>
      </c>
      <c r="G135" s="31">
        <f t="shared" si="43"/>
        <v>30056</v>
      </c>
      <c r="H135" s="14">
        <f t="shared" ref="H135:H157" si="44">E135+F135+G135</f>
        <v>86400</v>
      </c>
      <c r="I135" s="13">
        <f t="shared" ref="I135:I157" si="45">H135-D135</f>
        <v>-53600</v>
      </c>
      <c r="J135" s="15">
        <f>H135</f>
        <v>86400</v>
      </c>
      <c r="K135" s="31">
        <f>SUM(K136:K139)</f>
        <v>80000</v>
      </c>
      <c r="L135" s="16"/>
    </row>
    <row r="136" spans="1:12" x14ac:dyDescent="0.2">
      <c r="A136" s="17">
        <v>4431</v>
      </c>
      <c r="B136" s="17" t="s">
        <v>99</v>
      </c>
      <c r="C136" s="18"/>
      <c r="D136" s="20">
        <v>80000</v>
      </c>
      <c r="E136" s="20">
        <v>52613</v>
      </c>
      <c r="F136" s="20"/>
      <c r="G136" s="20">
        <v>27387</v>
      </c>
      <c r="H136" s="21">
        <f t="shared" si="44"/>
        <v>80000</v>
      </c>
      <c r="I136" s="19">
        <f t="shared" si="45"/>
        <v>0</v>
      </c>
      <c r="J136" s="20">
        <f t="shared" ref="J136:J160" si="46">H136</f>
        <v>80000</v>
      </c>
      <c r="K136" s="18">
        <v>65000</v>
      </c>
      <c r="L136" s="16"/>
    </row>
    <row r="137" spans="1:12" x14ac:dyDescent="0.2">
      <c r="A137" s="17">
        <v>4432</v>
      </c>
      <c r="B137" s="17" t="s">
        <v>100</v>
      </c>
      <c r="C137" s="18"/>
      <c r="D137" s="20">
        <v>10000</v>
      </c>
      <c r="E137" s="20">
        <v>930</v>
      </c>
      <c r="F137" s="20"/>
      <c r="G137" s="20">
        <v>2170</v>
      </c>
      <c r="H137" s="21">
        <f t="shared" si="44"/>
        <v>3100</v>
      </c>
      <c r="I137" s="19">
        <f t="shared" si="45"/>
        <v>-6900</v>
      </c>
      <c r="J137" s="20">
        <f t="shared" si="46"/>
        <v>3100</v>
      </c>
      <c r="K137" s="18">
        <v>5000</v>
      </c>
      <c r="L137" s="16"/>
    </row>
    <row r="138" spans="1:12" x14ac:dyDescent="0.2">
      <c r="A138" s="17">
        <v>4433</v>
      </c>
      <c r="B138" s="17" t="s">
        <v>101</v>
      </c>
      <c r="C138" s="18"/>
      <c r="D138" s="20">
        <v>0</v>
      </c>
      <c r="E138" s="20">
        <v>176</v>
      </c>
      <c r="F138" s="20">
        <v>0</v>
      </c>
      <c r="G138" s="20">
        <v>124</v>
      </c>
      <c r="H138" s="21">
        <f t="shared" si="44"/>
        <v>300</v>
      </c>
      <c r="I138" s="19">
        <f t="shared" si="45"/>
        <v>300</v>
      </c>
      <c r="J138" s="20">
        <f t="shared" si="46"/>
        <v>300</v>
      </c>
      <c r="K138" s="18">
        <v>0</v>
      </c>
      <c r="L138" s="16"/>
    </row>
    <row r="139" spans="1:12" x14ac:dyDescent="0.2">
      <c r="A139" s="17">
        <v>4434</v>
      </c>
      <c r="B139" s="17" t="s">
        <v>102</v>
      </c>
      <c r="C139" s="18"/>
      <c r="D139" s="20">
        <v>50000</v>
      </c>
      <c r="E139" s="20">
        <v>2625</v>
      </c>
      <c r="F139" s="20"/>
      <c r="G139" s="20">
        <v>375</v>
      </c>
      <c r="H139" s="21">
        <f t="shared" si="44"/>
        <v>3000</v>
      </c>
      <c r="I139" s="19">
        <f t="shared" si="45"/>
        <v>-47000</v>
      </c>
      <c r="J139" s="20">
        <f t="shared" si="46"/>
        <v>3000</v>
      </c>
      <c r="K139" s="18">
        <v>10000</v>
      </c>
      <c r="L139" s="16"/>
    </row>
    <row r="140" spans="1:12" x14ac:dyDescent="0.2">
      <c r="A140" s="17"/>
      <c r="B140" s="17"/>
      <c r="C140" s="18"/>
      <c r="D140" s="18"/>
      <c r="E140" s="18"/>
      <c r="F140" s="18"/>
      <c r="G140" s="18"/>
      <c r="H140" s="14"/>
      <c r="I140" s="13"/>
      <c r="J140" s="15"/>
      <c r="K140" s="18"/>
      <c r="L140" s="16"/>
    </row>
    <row r="141" spans="1:12" ht="15.75" customHeight="1" x14ac:dyDescent="0.2">
      <c r="A141" s="11">
        <v>45</v>
      </c>
      <c r="B141" s="11" t="s">
        <v>103</v>
      </c>
      <c r="C141" s="12">
        <v>0</v>
      </c>
      <c r="D141" s="31">
        <f>D142</f>
        <v>19500000</v>
      </c>
      <c r="E141" s="31">
        <f t="shared" ref="E141:G142" si="47">E142</f>
        <v>17592171</v>
      </c>
      <c r="F141" s="31">
        <f t="shared" si="47"/>
        <v>0</v>
      </c>
      <c r="G141" s="31">
        <f t="shared" si="47"/>
        <v>3407829</v>
      </c>
      <c r="H141" s="14">
        <f t="shared" si="44"/>
        <v>21000000</v>
      </c>
      <c r="I141" s="13">
        <f t="shared" si="45"/>
        <v>1500000</v>
      </c>
      <c r="J141" s="15">
        <f t="shared" si="46"/>
        <v>21000000</v>
      </c>
      <c r="K141" s="31">
        <f>K142</f>
        <v>18000000</v>
      </c>
      <c r="L141" s="16"/>
    </row>
    <row r="142" spans="1:12" x14ac:dyDescent="0.2">
      <c r="A142" s="11">
        <v>451</v>
      </c>
      <c r="B142" s="11" t="s">
        <v>104</v>
      </c>
      <c r="C142" s="12">
        <v>0</v>
      </c>
      <c r="D142" s="31">
        <f>D143</f>
        <v>19500000</v>
      </c>
      <c r="E142" s="31">
        <f t="shared" si="47"/>
        <v>17592171</v>
      </c>
      <c r="F142" s="31">
        <f t="shared" si="47"/>
        <v>0</v>
      </c>
      <c r="G142" s="31">
        <f t="shared" si="47"/>
        <v>3407829</v>
      </c>
      <c r="H142" s="14">
        <f t="shared" si="44"/>
        <v>21000000</v>
      </c>
      <c r="I142" s="13">
        <f t="shared" si="45"/>
        <v>1500000</v>
      </c>
      <c r="J142" s="15">
        <f t="shared" si="46"/>
        <v>21000000</v>
      </c>
      <c r="K142" s="31">
        <f>K143</f>
        <v>18000000</v>
      </c>
      <c r="L142" s="16"/>
    </row>
    <row r="143" spans="1:12" x14ac:dyDescent="0.2">
      <c r="A143" s="17">
        <v>4511</v>
      </c>
      <c r="B143" s="17" t="s">
        <v>104</v>
      </c>
      <c r="C143" s="18"/>
      <c r="D143" s="20">
        <v>19500000</v>
      </c>
      <c r="E143" s="20">
        <v>17592171</v>
      </c>
      <c r="F143" s="20"/>
      <c r="G143" s="20">
        <v>3407829</v>
      </c>
      <c r="H143" s="21">
        <f t="shared" si="44"/>
        <v>21000000</v>
      </c>
      <c r="I143" s="19">
        <f t="shared" si="45"/>
        <v>1500000</v>
      </c>
      <c r="J143" s="20">
        <f t="shared" si="46"/>
        <v>21000000</v>
      </c>
      <c r="K143" s="18">
        <v>18000000</v>
      </c>
      <c r="L143" s="16"/>
    </row>
    <row r="144" spans="1:12" x14ac:dyDescent="0.2">
      <c r="A144" s="17"/>
      <c r="B144" s="17"/>
      <c r="C144" s="18"/>
      <c r="D144" s="23"/>
      <c r="E144" s="18"/>
      <c r="F144" s="18"/>
      <c r="G144" s="18"/>
      <c r="H144" s="14"/>
      <c r="I144" s="13"/>
      <c r="J144" s="15"/>
      <c r="K144" s="23"/>
      <c r="L144" s="16"/>
    </row>
    <row r="145" spans="1:12" ht="15" customHeight="1" x14ac:dyDescent="0.2">
      <c r="A145" s="11">
        <v>46</v>
      </c>
      <c r="B145" s="11" t="s">
        <v>105</v>
      </c>
      <c r="C145" s="12">
        <v>0</v>
      </c>
      <c r="D145" s="31">
        <f>D146+D149</f>
        <v>35000</v>
      </c>
      <c r="E145" s="31">
        <f t="shared" ref="E145:G145" si="48">E146+E149</f>
        <v>18741.04</v>
      </c>
      <c r="F145" s="31">
        <f t="shared" si="48"/>
        <v>0</v>
      </c>
      <c r="G145" s="31">
        <f t="shared" si="48"/>
        <v>16259</v>
      </c>
      <c r="H145" s="14">
        <f t="shared" si="44"/>
        <v>35000.04</v>
      </c>
      <c r="I145" s="13">
        <f t="shared" si="45"/>
        <v>4.0000000000873115E-2</v>
      </c>
      <c r="J145" s="15">
        <f t="shared" si="46"/>
        <v>35000.04</v>
      </c>
      <c r="K145" s="31">
        <f>K146+K149</f>
        <v>1000</v>
      </c>
      <c r="L145" s="16"/>
    </row>
    <row r="146" spans="1:12" x14ac:dyDescent="0.2">
      <c r="A146" s="11">
        <v>461</v>
      </c>
      <c r="B146" s="11" t="s">
        <v>106</v>
      </c>
      <c r="C146" s="12">
        <v>0</v>
      </c>
      <c r="D146" s="31">
        <f>D147</f>
        <v>0</v>
      </c>
      <c r="E146" s="31">
        <f t="shared" ref="E146:G146" si="49">E147</f>
        <v>0</v>
      </c>
      <c r="F146" s="31">
        <f t="shared" si="49"/>
        <v>0</v>
      </c>
      <c r="G146" s="31">
        <f t="shared" si="49"/>
        <v>400</v>
      </c>
      <c r="H146" s="14">
        <f t="shared" si="44"/>
        <v>400</v>
      </c>
      <c r="I146" s="13">
        <f t="shared" si="45"/>
        <v>400</v>
      </c>
      <c r="J146" s="15">
        <f t="shared" si="46"/>
        <v>400</v>
      </c>
      <c r="K146" s="31">
        <f>K147</f>
        <v>0</v>
      </c>
      <c r="L146" s="16"/>
    </row>
    <row r="147" spans="1:12" x14ac:dyDescent="0.2">
      <c r="A147" s="17">
        <v>4614</v>
      </c>
      <c r="B147" s="17" t="s">
        <v>107</v>
      </c>
      <c r="C147" s="18"/>
      <c r="D147" s="20">
        <v>0</v>
      </c>
      <c r="E147" s="18">
        <v>0</v>
      </c>
      <c r="F147" s="18">
        <v>0</v>
      </c>
      <c r="G147" s="18">
        <v>400</v>
      </c>
      <c r="H147" s="21">
        <f t="shared" si="44"/>
        <v>400</v>
      </c>
      <c r="I147" s="19">
        <f t="shared" si="45"/>
        <v>400</v>
      </c>
      <c r="J147" s="20">
        <f t="shared" si="46"/>
        <v>400</v>
      </c>
      <c r="K147" s="18">
        <v>0</v>
      </c>
      <c r="L147" s="16"/>
    </row>
    <row r="148" spans="1:12" x14ac:dyDescent="0.2">
      <c r="A148" s="17"/>
      <c r="B148" s="17"/>
      <c r="C148" s="18"/>
      <c r="D148" s="20"/>
      <c r="E148" s="18"/>
      <c r="F148" s="18"/>
      <c r="G148" s="18"/>
      <c r="H148" s="21"/>
      <c r="I148" s="19"/>
      <c r="J148" s="20"/>
      <c r="K148" s="18"/>
      <c r="L148" s="16"/>
    </row>
    <row r="149" spans="1:12" ht="16.5" customHeight="1" x14ac:dyDescent="0.2">
      <c r="A149" s="11">
        <v>462</v>
      </c>
      <c r="B149" s="11" t="s">
        <v>108</v>
      </c>
      <c r="C149" s="12">
        <v>0</v>
      </c>
      <c r="D149" s="36">
        <f>SUM(D150:D153)</f>
        <v>35000</v>
      </c>
      <c r="E149" s="36">
        <f t="shared" ref="E149:G149" si="50">SUM(E150:E153)</f>
        <v>18741.04</v>
      </c>
      <c r="F149" s="36">
        <f t="shared" si="50"/>
        <v>0</v>
      </c>
      <c r="G149" s="36">
        <f t="shared" si="50"/>
        <v>15859</v>
      </c>
      <c r="H149" s="14">
        <f t="shared" si="44"/>
        <v>34600.04</v>
      </c>
      <c r="I149" s="13">
        <f t="shared" si="45"/>
        <v>-399.95999999999913</v>
      </c>
      <c r="J149" s="15">
        <f t="shared" si="46"/>
        <v>34600.04</v>
      </c>
      <c r="K149" s="36">
        <f>SUM(K150:K153)</f>
        <v>1000</v>
      </c>
      <c r="L149" s="16"/>
    </row>
    <row r="150" spans="1:12" x14ac:dyDescent="0.2">
      <c r="A150" s="17">
        <v>4621</v>
      </c>
      <c r="B150" s="17" t="s">
        <v>109</v>
      </c>
      <c r="C150" s="37"/>
      <c r="D150" s="37">
        <v>0</v>
      </c>
      <c r="E150" s="18">
        <v>16181</v>
      </c>
      <c r="F150" s="18"/>
      <c r="G150" s="18">
        <v>10419</v>
      </c>
      <c r="H150" s="21">
        <f t="shared" si="44"/>
        <v>26600</v>
      </c>
      <c r="I150" s="19">
        <f t="shared" si="45"/>
        <v>26600</v>
      </c>
      <c r="J150" s="20">
        <f t="shared" si="46"/>
        <v>26600</v>
      </c>
      <c r="K150" s="37">
        <v>0</v>
      </c>
      <c r="L150" s="16"/>
    </row>
    <row r="151" spans="1:12" x14ac:dyDescent="0.2">
      <c r="A151" s="17">
        <v>4622</v>
      </c>
      <c r="B151" s="17" t="s">
        <v>110</v>
      </c>
      <c r="C151" s="37"/>
      <c r="D151" s="37">
        <v>10000</v>
      </c>
      <c r="E151" s="18">
        <v>0.04</v>
      </c>
      <c r="F151" s="18"/>
      <c r="G151" s="18">
        <v>5000</v>
      </c>
      <c r="H151" s="21">
        <f t="shared" si="44"/>
        <v>5000.04</v>
      </c>
      <c r="I151" s="19">
        <f t="shared" si="45"/>
        <v>-4999.96</v>
      </c>
      <c r="J151" s="20">
        <f t="shared" si="46"/>
        <v>5000.04</v>
      </c>
      <c r="K151" s="37">
        <v>0</v>
      </c>
      <c r="L151" s="16"/>
    </row>
    <row r="152" spans="1:12" x14ac:dyDescent="0.2">
      <c r="A152" s="17">
        <v>4623</v>
      </c>
      <c r="B152" s="17" t="s">
        <v>111</v>
      </c>
      <c r="C152" s="37"/>
      <c r="D152" s="37">
        <v>0</v>
      </c>
      <c r="E152" s="18"/>
      <c r="F152" s="18"/>
      <c r="G152" s="18"/>
      <c r="H152" s="21">
        <f t="shared" si="44"/>
        <v>0</v>
      </c>
      <c r="I152" s="19">
        <f t="shared" si="45"/>
        <v>0</v>
      </c>
      <c r="J152" s="20">
        <f t="shared" si="46"/>
        <v>0</v>
      </c>
      <c r="K152" s="37">
        <v>0</v>
      </c>
      <c r="L152" s="16"/>
    </row>
    <row r="153" spans="1:12" x14ac:dyDescent="0.2">
      <c r="A153" s="17">
        <v>4624</v>
      </c>
      <c r="B153" s="17" t="s">
        <v>112</v>
      </c>
      <c r="C153" s="37">
        <v>10000</v>
      </c>
      <c r="D153" s="22">
        <v>25000</v>
      </c>
      <c r="E153" s="18">
        <v>2560</v>
      </c>
      <c r="F153" s="18"/>
      <c r="G153" s="18">
        <v>440</v>
      </c>
      <c r="H153" s="21">
        <f t="shared" si="44"/>
        <v>3000</v>
      </c>
      <c r="I153" s="19">
        <f t="shared" si="45"/>
        <v>-22000</v>
      </c>
      <c r="J153" s="20">
        <f t="shared" si="46"/>
        <v>3000</v>
      </c>
      <c r="K153" s="22">
        <v>1000</v>
      </c>
      <c r="L153" s="16"/>
    </row>
    <row r="154" spans="1:12" x14ac:dyDescent="0.2">
      <c r="A154" s="17"/>
      <c r="B154" s="17"/>
      <c r="C154" s="18"/>
      <c r="D154" s="23"/>
      <c r="E154" s="18"/>
      <c r="F154" s="18"/>
      <c r="G154" s="18"/>
      <c r="H154" s="14"/>
      <c r="I154" s="13"/>
      <c r="J154" s="15"/>
      <c r="K154" s="23"/>
      <c r="L154" s="16"/>
    </row>
    <row r="155" spans="1:12" ht="15.75" customHeight="1" x14ac:dyDescent="0.2">
      <c r="A155" s="11">
        <v>47</v>
      </c>
      <c r="B155" s="11" t="s">
        <v>113</v>
      </c>
      <c r="C155" s="18"/>
      <c r="D155" s="31">
        <f>D156</f>
        <v>0</v>
      </c>
      <c r="E155" s="31">
        <f t="shared" ref="E155:G156" si="51">E156</f>
        <v>0</v>
      </c>
      <c r="F155" s="31">
        <f t="shared" si="51"/>
        <v>0</v>
      </c>
      <c r="G155" s="31">
        <f t="shared" si="51"/>
        <v>0</v>
      </c>
      <c r="H155" s="14">
        <f t="shared" si="44"/>
        <v>0</v>
      </c>
      <c r="I155" s="13">
        <f t="shared" si="45"/>
        <v>0</v>
      </c>
      <c r="J155" s="15">
        <f t="shared" si="46"/>
        <v>0</v>
      </c>
      <c r="K155" s="31">
        <f>K156</f>
        <v>0</v>
      </c>
      <c r="L155" s="16"/>
    </row>
    <row r="156" spans="1:12" x14ac:dyDescent="0.2">
      <c r="A156" s="11">
        <v>471</v>
      </c>
      <c r="B156" s="11" t="s">
        <v>113</v>
      </c>
      <c r="C156" s="18"/>
      <c r="D156" s="12">
        <f>D157</f>
        <v>0</v>
      </c>
      <c r="E156" s="12">
        <f t="shared" si="51"/>
        <v>0</v>
      </c>
      <c r="F156" s="12">
        <f t="shared" si="51"/>
        <v>0</v>
      </c>
      <c r="G156" s="12">
        <f t="shared" si="51"/>
        <v>0</v>
      </c>
      <c r="H156" s="14">
        <f t="shared" si="44"/>
        <v>0</v>
      </c>
      <c r="I156" s="13">
        <f t="shared" si="45"/>
        <v>0</v>
      </c>
      <c r="J156" s="15">
        <f t="shared" si="46"/>
        <v>0</v>
      </c>
      <c r="K156" s="12">
        <f>K157</f>
        <v>0</v>
      </c>
      <c r="L156" s="16"/>
    </row>
    <row r="157" spans="1:12" x14ac:dyDescent="0.2">
      <c r="A157" s="17">
        <v>4711</v>
      </c>
      <c r="B157" s="17" t="s">
        <v>114</v>
      </c>
      <c r="C157" s="18"/>
      <c r="D157" s="18">
        <v>0</v>
      </c>
      <c r="E157" s="18">
        <v>0</v>
      </c>
      <c r="F157" s="18"/>
      <c r="G157" s="18">
        <v>0</v>
      </c>
      <c r="H157" s="21">
        <f t="shared" si="44"/>
        <v>0</v>
      </c>
      <c r="I157" s="19">
        <f t="shared" si="45"/>
        <v>0</v>
      </c>
      <c r="J157" s="20">
        <f t="shared" si="46"/>
        <v>0</v>
      </c>
      <c r="K157" s="18">
        <v>0</v>
      </c>
      <c r="L157" s="16"/>
    </row>
    <row r="158" spans="1:12" x14ac:dyDescent="0.2">
      <c r="A158" s="17"/>
      <c r="B158" s="17"/>
      <c r="C158" s="18"/>
      <c r="D158" s="18"/>
      <c r="E158" s="18"/>
      <c r="F158" s="18"/>
      <c r="G158" s="18"/>
      <c r="H158" s="14"/>
      <c r="I158" s="13"/>
      <c r="J158" s="15"/>
      <c r="K158" s="18"/>
      <c r="L158" s="16"/>
    </row>
    <row r="159" spans="1:12" ht="15.75" customHeight="1" x14ac:dyDescent="0.2">
      <c r="A159" s="17"/>
      <c r="B159" s="11" t="s">
        <v>115</v>
      </c>
      <c r="C159" s="12">
        <v>0</v>
      </c>
      <c r="D159" s="12">
        <f>D68+D81+D127+D131+D141+D145+D155</f>
        <v>49769000</v>
      </c>
      <c r="E159" s="12">
        <f>E68+E81+E127+E131+E141+E145+E155</f>
        <v>35808147.039999999</v>
      </c>
      <c r="F159" s="12">
        <f>F68+F81+F127+F131+F141+F145+F155</f>
        <v>0</v>
      </c>
      <c r="G159" s="12">
        <f>G68+G81+G127+G131+G141+G145+G155</f>
        <v>10969853</v>
      </c>
      <c r="H159" s="12">
        <f>H68+H81+H127+H131+H141+H145+H155</f>
        <v>46778000.039999999</v>
      </c>
      <c r="I159" s="12">
        <f>I155+I145+I141+I131+I127+I81+I68</f>
        <v>-2990999.96</v>
      </c>
      <c r="J159" s="15">
        <f t="shared" si="46"/>
        <v>46778000.039999999</v>
      </c>
      <c r="K159" s="12">
        <f>K68+K81+K127+K131+K141+K145+K155</f>
        <v>44763000</v>
      </c>
      <c r="L159" s="16"/>
    </row>
    <row r="160" spans="1:12" ht="15" customHeight="1" x14ac:dyDescent="0.2">
      <c r="A160" s="17"/>
      <c r="B160" s="11" t="s">
        <v>116</v>
      </c>
      <c r="C160" s="12">
        <v>0</v>
      </c>
      <c r="D160" s="12">
        <f t="shared" ref="D160:I160" si="52">D63-D159</f>
        <v>-2614000</v>
      </c>
      <c r="E160" s="12">
        <f t="shared" si="52"/>
        <v>2043384.9600000009</v>
      </c>
      <c r="F160" s="12">
        <f t="shared" si="52"/>
        <v>0</v>
      </c>
      <c r="G160" s="12">
        <f t="shared" si="52"/>
        <v>-2781385</v>
      </c>
      <c r="H160" s="12">
        <f t="shared" si="52"/>
        <v>-738000.03999999911</v>
      </c>
      <c r="I160" s="12">
        <f t="shared" si="52"/>
        <v>1875999.96</v>
      </c>
      <c r="J160" s="15">
        <f t="shared" si="46"/>
        <v>-738000.03999999911</v>
      </c>
      <c r="K160" s="12">
        <f>K63-K159</f>
        <v>-1533000</v>
      </c>
      <c r="L160" s="16"/>
    </row>
    <row r="163" spans="1:11" ht="23.25" customHeight="1" x14ac:dyDescent="0.2">
      <c r="A163" s="28"/>
      <c r="B163" s="38" t="s">
        <v>117</v>
      </c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 ht="18" customHeight="1" x14ac:dyDescent="0.2">
      <c r="A165" s="38">
        <v>522</v>
      </c>
      <c r="B165" s="28" t="s">
        <v>118</v>
      </c>
      <c r="C165" s="28"/>
      <c r="D165" s="39"/>
      <c r="E165" s="18"/>
      <c r="F165" s="18"/>
      <c r="G165" s="18"/>
      <c r="H165" s="40"/>
      <c r="I165" s="28"/>
      <c r="J165" s="28"/>
      <c r="K165" s="39">
        <v>42138334</v>
      </c>
    </row>
    <row r="166" spans="1:11" ht="16.5" customHeight="1" x14ac:dyDescent="0.2">
      <c r="A166" s="28">
        <v>5222</v>
      </c>
      <c r="B166" s="28" t="s">
        <v>119</v>
      </c>
      <c r="C166" s="28"/>
      <c r="D166" s="40"/>
      <c r="E166" s="28"/>
      <c r="F166" s="28"/>
      <c r="G166" s="28"/>
      <c r="H166" s="28"/>
      <c r="I166" s="40"/>
      <c r="J166" s="40"/>
      <c r="K166" s="40">
        <v>-1533000</v>
      </c>
    </row>
    <row r="167" spans="1:11" ht="16.5" customHeight="1" x14ac:dyDescent="0.2">
      <c r="A167" s="28"/>
      <c r="B167" s="38" t="s">
        <v>120</v>
      </c>
      <c r="C167" s="38"/>
      <c r="D167" s="39"/>
      <c r="E167" s="38"/>
      <c r="F167" s="38"/>
      <c r="G167" s="38"/>
      <c r="H167" s="38"/>
      <c r="I167" s="38"/>
      <c r="J167" s="38"/>
      <c r="K167" s="39">
        <f>SUM(K165:K166)</f>
        <v>40605334</v>
      </c>
    </row>
    <row r="170" spans="1:11" ht="22.5" customHeight="1" x14ac:dyDescent="0.2">
      <c r="A170" s="28"/>
      <c r="B170" s="38" t="s">
        <v>121</v>
      </c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ht="15.75" customHeight="1" x14ac:dyDescent="0.2">
      <c r="A172" s="28"/>
      <c r="B172" s="28" t="s">
        <v>122</v>
      </c>
      <c r="C172" s="28"/>
      <c r="D172" s="40"/>
      <c r="E172" s="18"/>
      <c r="F172" s="18"/>
      <c r="G172" s="18"/>
      <c r="H172" s="40"/>
      <c r="I172" s="40"/>
      <c r="J172" s="40"/>
      <c r="K172" s="39">
        <v>4000000</v>
      </c>
    </row>
    <row r="173" spans="1:11" ht="16.5" customHeight="1" x14ac:dyDescent="0.2">
      <c r="A173" s="28"/>
      <c r="B173" s="28" t="s">
        <v>123</v>
      </c>
      <c r="C173" s="28"/>
      <c r="D173" s="40"/>
      <c r="E173" s="28"/>
      <c r="F173" s="28"/>
      <c r="G173" s="28"/>
      <c r="H173" s="28"/>
      <c r="I173" s="40"/>
      <c r="J173" s="40"/>
      <c r="K173" s="39">
        <v>801600</v>
      </c>
    </row>
  </sheetData>
  <mergeCells count="3">
    <mergeCell ref="A2:K2"/>
    <mergeCell ref="C4:D4"/>
    <mergeCell ref="C66:D66"/>
  </mergeCells>
  <pageMargins left="0.25" right="0.25" top="0.75" bottom="0.75" header="0.3" footer="0.3"/>
  <pageSetup paperSize="9" scale="80" orientation="portrait" r:id="rId1"/>
  <rowBreaks count="1" manualBreakCount="1"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Hrvatski Crveni križ</dc:creator>
  <cp:lastModifiedBy>Bojana Grbavac</cp:lastModifiedBy>
  <cp:lastPrinted>2019-11-21T14:47:32Z</cp:lastPrinted>
  <dcterms:created xsi:type="dcterms:W3CDTF">2019-11-21T14:09:26Z</dcterms:created>
  <dcterms:modified xsi:type="dcterms:W3CDTF">2020-01-30T11:51:54Z</dcterms:modified>
</cp:coreProperties>
</file>